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54C71F47-C2EB-46B8-B043-A40EB1783932}" xr6:coauthVersionLast="47" xr6:coauthVersionMax="47" xr10:uidLastSave="{00000000-0000-0000-0000-000000000000}"/>
  <bookViews>
    <workbookView xWindow="-120" yWindow="-120" windowWidth="29040" windowHeight="15720" tabRatio="548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 s="1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 s="1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N31" i="6" s="1"/>
  <c r="M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C19" i="12" s="1"/>
  <c r="AB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 s="1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A32" i="7"/>
  <c r="AA31" i="7"/>
  <c r="AB31" i="7"/>
  <c r="AC31" i="7" s="1"/>
  <c r="AA20" i="7"/>
  <c r="AA19" i="7"/>
  <c r="AB19" i="7"/>
  <c r="AC19" i="7"/>
  <c r="L44" i="7"/>
  <c r="L43" i="7"/>
  <c r="N43" i="7" s="1"/>
  <c r="M43" i="7"/>
  <c r="L32" i="7"/>
  <c r="L31" i="7"/>
  <c r="M31" i="7"/>
  <c r="N31" i="7"/>
  <c r="L20" i="7"/>
  <c r="L19" i="7"/>
  <c r="M19" i="7"/>
  <c r="N19" i="7"/>
  <c r="AC43" i="7" l="1"/>
  <c r="AF44" i="9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AQ30" i="11" s="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O43" i="7"/>
  <c r="AN43" i="7"/>
  <c r="AM43" i="7"/>
  <c r="AL43" i="7"/>
  <c r="AK43" i="7"/>
  <c r="AJ43" i="7"/>
  <c r="AI43" i="7"/>
  <c r="AH43" i="7"/>
  <c r="AG43" i="7"/>
  <c r="AF43" i="7"/>
  <c r="AO42" i="7"/>
  <c r="AN42" i="7"/>
  <c r="AM42" i="7"/>
  <c r="AL42" i="7"/>
  <c r="AK42" i="7"/>
  <c r="AJ42" i="7"/>
  <c r="AI42" i="7"/>
  <c r="AH42" i="7"/>
  <c r="AG42" i="7"/>
  <c r="AF42" i="7"/>
  <c r="AO41" i="7"/>
  <c r="AN41" i="7"/>
  <c r="AM41" i="7"/>
  <c r="AL41" i="7"/>
  <c r="AK41" i="7"/>
  <c r="AJ41" i="7"/>
  <c r="AI41" i="7"/>
  <c r="AH41" i="7"/>
  <c r="AG41" i="7"/>
  <c r="AF41" i="7"/>
  <c r="AO40" i="7"/>
  <c r="AN40" i="7"/>
  <c r="AM40" i="7"/>
  <c r="AL40" i="7"/>
  <c r="AK40" i="7"/>
  <c r="AJ40" i="7"/>
  <c r="AI40" i="7"/>
  <c r="AH40" i="7"/>
  <c r="AG40" i="7"/>
  <c r="AF40" i="7"/>
  <c r="AO39" i="7"/>
  <c r="AN39" i="7"/>
  <c r="AM39" i="7"/>
  <c r="AL39" i="7"/>
  <c r="AK39" i="7"/>
  <c r="AJ39" i="7"/>
  <c r="AI39" i="7"/>
  <c r="AH39" i="7"/>
  <c r="AG39" i="7"/>
  <c r="AF39" i="7"/>
  <c r="AO31" i="7"/>
  <c r="AN31" i="7"/>
  <c r="AM31" i="7"/>
  <c r="AL31" i="7"/>
  <c r="AK31" i="7"/>
  <c r="AJ31" i="7"/>
  <c r="AI31" i="7"/>
  <c r="AH31" i="7"/>
  <c r="AG31" i="7"/>
  <c r="AF31" i="7"/>
  <c r="AO30" i="7"/>
  <c r="AN30" i="7"/>
  <c r="AM30" i="7"/>
  <c r="AL30" i="7"/>
  <c r="AK30" i="7"/>
  <c r="AJ30" i="7"/>
  <c r="AI30" i="7"/>
  <c r="AH30" i="7"/>
  <c r="AG30" i="7"/>
  <c r="AF30" i="7"/>
  <c r="AO29" i="7"/>
  <c r="AN29" i="7"/>
  <c r="AM29" i="7"/>
  <c r="AL29" i="7"/>
  <c r="AK29" i="7"/>
  <c r="AJ29" i="7"/>
  <c r="AI29" i="7"/>
  <c r="AH29" i="7"/>
  <c r="AG29" i="7"/>
  <c r="AF29" i="7"/>
  <c r="AO28" i="7"/>
  <c r="AN28" i="7"/>
  <c r="AM28" i="7"/>
  <c r="AL28" i="7"/>
  <c r="AK28" i="7"/>
  <c r="AJ28" i="7"/>
  <c r="AI28" i="7"/>
  <c r="AH28" i="7"/>
  <c r="AG28" i="7"/>
  <c r="AF28" i="7"/>
  <c r="AO27" i="7"/>
  <c r="AN27" i="7"/>
  <c r="AM27" i="7"/>
  <c r="AL27" i="7"/>
  <c r="AK27" i="7"/>
  <c r="AJ27" i="7"/>
  <c r="AI27" i="7"/>
  <c r="AH27" i="7"/>
  <c r="AG27" i="7"/>
  <c r="AF27" i="7"/>
  <c r="AN19" i="7"/>
  <c r="AO19" i="7"/>
  <c r="AG15" i="7"/>
  <c r="AH15" i="7"/>
  <c r="AI15" i="7"/>
  <c r="AJ15" i="7"/>
  <c r="AK15" i="7"/>
  <c r="AL15" i="7"/>
  <c r="AM15" i="7"/>
  <c r="AN15" i="7"/>
  <c r="AO15" i="7"/>
  <c r="AG16" i="7"/>
  <c r="AH16" i="7"/>
  <c r="AI16" i="7"/>
  <c r="AJ16" i="7"/>
  <c r="AK16" i="7"/>
  <c r="AL16" i="7"/>
  <c r="AM16" i="7"/>
  <c r="AN16" i="7"/>
  <c r="AO16" i="7"/>
  <c r="AG17" i="7"/>
  <c r="AH17" i="7"/>
  <c r="AI17" i="7"/>
  <c r="AJ17" i="7"/>
  <c r="AK17" i="7"/>
  <c r="AL17" i="7"/>
  <c r="AM17" i="7"/>
  <c r="AN17" i="7"/>
  <c r="AO17" i="7"/>
  <c r="AG18" i="7"/>
  <c r="AH18" i="7"/>
  <c r="AI18" i="7"/>
  <c r="AJ18" i="7"/>
  <c r="AK18" i="7"/>
  <c r="AL18" i="7"/>
  <c r="AM18" i="7"/>
  <c r="AN18" i="7"/>
  <c r="AO18" i="7"/>
  <c r="AG19" i="7"/>
  <c r="AH19" i="7"/>
  <c r="AI19" i="7"/>
  <c r="AJ19" i="7"/>
  <c r="AK19" i="7"/>
  <c r="AL19" i="7"/>
  <c r="AM19" i="7"/>
  <c r="AF16" i="7"/>
  <c r="AF17" i="7"/>
  <c r="AF18" i="7"/>
  <c r="AF19" i="7"/>
  <c r="AF15" i="7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15" i="7" l="1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AR42" i="4" s="1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2" l="1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<sst xmlns="http://schemas.openxmlformats.org/spreadsheetml/2006/main" count="3300" uniqueCount="40">
  <si>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</si>
  <si>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</si>
  <si>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</si>
  <si>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</si>
  <si>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</si>
  <si>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</si>
  <si>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</si>
  <si>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</si>
  <si>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</si>
  <si>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</si>
  <si>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</si>
  <si>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</si>
  <si>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</si>
  <si>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</si>
  <si>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</si>
  <si>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</si>
  <si>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</si>
  <si>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</si>
  <si>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</si>
  <si>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</si>
  <si>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</si>
  <si>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</si>
  <si>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</si>
  <si>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</si>
  <si>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</si>
  <si>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</si>
  <si>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</si>
  <si>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</si>
  <si>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</si>
  <si>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</si>
  <si>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</si>
  <si>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</si>
  <si>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</si>
  <si>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</si>
  <si>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</si>
  <si>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</si>
  <si>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</si>
  <si>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</si>
  <si>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</si>
  <si>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2013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</si>
</sst>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0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FE857EE1-6EF2-4818-95DB-0BE6732E4186}"/>
    <cellStyle name="style1591736274955" xfId="5" xr:uid="{111DD0D7-149E-4E38-9A89-03BB1569D06D}"/>
    <cellStyle name="style1591736275068" xfId="6" xr:uid="{CED44308-DAD2-4E49-B765-8BFD772FAAD2}"/>
    <cellStyle name="style1591736275128" xfId="7" xr:uid="{350F50D6-DD84-4B24-B67F-0A02844B7AAD}"/>
    <cellStyle name="style1591736275248" xfId="8" xr:uid="{63F00724-FF48-4E8C-B819-D1A149EC6720}"/>
    <cellStyle name="style1591736275306" xfId="9" xr:uid="{D8AF2631-2185-43E0-9C6A-7C0F183C27AA}"/>
    <cellStyle name="style1686673179800" xfId="10" xr:uid="{506A9F10-3B19-4D14-B14D-3D8F5401D1EF}"/>
    <cellStyle name="style1686673179848" xfId="12" xr:uid="{C79E10DF-3A23-4599-B17F-8DA4D1A95E23}"/>
    <cellStyle name="style1686673179942" xfId="13" xr:uid="{CAB78A55-6C2B-4F63-B027-274BCFA4523B}"/>
    <cellStyle name="style1686673179990" xfId="15" xr:uid="{2D75C0EC-A444-4C8A-A5A2-E8DFDA38C0A2}"/>
    <cellStyle name="style1686673180085" xfId="17" xr:uid="{3D77A24D-F277-4546-9CF6-FF66825BE1DE}"/>
    <cellStyle name="style1686673180133" xfId="18" xr:uid="{4548B43F-820E-4F67-A66D-4D3579195939}"/>
    <cellStyle name="style1686673181445" xfId="11" xr:uid="{6118C77B-4BEC-45A1-9311-6CD88F925C2F}"/>
    <cellStyle name="style1686673181477" xfId="19" xr:uid="{16995A86-C027-4DD5-8071-18BCA4F2171F}"/>
    <cellStyle name="style1686673181948" xfId="14" xr:uid="{1D34AF40-A7D1-430C-B9FD-774AE18369CB}"/>
    <cellStyle name="style1686673182075" xfId="16" xr:uid="{E6904A9C-004B-4156-87B5-FF3A2BE59B2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5022190.0000000009</v>
      </c>
      <c r="C15" s="2"/>
      <c r="D15" s="2">
        <v>3451880</v>
      </c>
      <c r="E15" s="2"/>
      <c r="F15" s="2">
        <v>5302760</v>
      </c>
      <c r="G15" s="2"/>
      <c r="H15" s="2">
        <v>8476461.9999999981</v>
      </c>
      <c r="I15" s="2"/>
      <c r="J15" s="2"/>
      <c r="K15" s="2"/>
      <c r="L15" s="1">
        <f>B15+D15+F15+H15+J15</f>
        <v>22253292</v>
      </c>
      <c r="M15" s="13">
        <f>C15+E15+G15+I15+K15</f>
        <v>0</v>
      </c>
      <c r="N15" s="14">
        <f>L15+M15</f>
        <v>22253292</v>
      </c>
      <c r="P15" s="3" t="s">
        <v>12</v>
      </c>
      <c r="Q15" s="2">
        <v>1163</v>
      </c>
      <c r="R15" s="2">
        <v>0</v>
      </c>
      <c r="S15" s="2">
        <v>558</v>
      </c>
      <c r="T15" s="2">
        <v>0</v>
      </c>
      <c r="U15" s="2">
        <v>565</v>
      </c>
      <c r="V15" s="2">
        <v>0</v>
      </c>
      <c r="W15" s="2">
        <v>2518</v>
      </c>
      <c r="X15" s="2">
        <v>0</v>
      </c>
      <c r="Y15" s="2">
        <v>0</v>
      </c>
      <c r="Z15" s="2">
        <v>0</v>
      </c>
      <c r="AA15" s="1">
        <f>Q15+S15+U15+W15+Y15</f>
        <v>4804</v>
      </c>
      <c r="AB15" s="13">
        <f>R15+T15+V15+X15+Z15</f>
        <v>0</v>
      </c>
      <c r="AC15" s="14">
        <f>AA15+AB15</f>
        <v>4804</v>
      </c>
      <c r="AE15" s="3" t="s">
        <v>12</v>
      </c>
      <c r="AF15" s="2">
        <f>IFERROR(B15/Q15, "N.A.")</f>
        <v>4318.3061049011185</v>
      </c>
      <c r="AG15" s="2" t="str">
        <f t="shared" ref="AG15:AP19" si="0">IFERROR(C15/R15, "N.A.")</f>
        <v>N.A.</v>
      </c>
      <c r="AH15" s="2">
        <f t="shared" si="0"/>
        <v>6186.1648745519715</v>
      </c>
      <c r="AI15" s="2" t="str">
        <f t="shared" si="0"/>
        <v>N.A.</v>
      </c>
      <c r="AJ15" s="2">
        <f t="shared" si="0"/>
        <v>9385.4159292035401</v>
      </c>
      <c r="AK15" s="2" t="str">
        <f t="shared" si="0"/>
        <v>N.A.</v>
      </c>
      <c r="AL15" s="2">
        <f t="shared" si="0"/>
        <v>3366.3471008737088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4632.2422980849296</v>
      </c>
      <c r="AQ15" s="13" t="str">
        <f t="shared" ref="AQ15" si="1">IFERROR(M15/AB15, "N.A.")</f>
        <v>N.A.</v>
      </c>
      <c r="AR15" s="14">
        <f t="shared" ref="AR15" si="2">IFERROR(N15/AC15, "N.A.")</f>
        <v>4632.2422980849296</v>
      </c>
    </row>
    <row r="16" spans="1:44" ht="15" customHeight="1" thickBot="1" x14ac:dyDescent="0.3">
      <c r="A16" s="3" t="s">
        <v>13</v>
      </c>
      <c r="B16" s="2">
        <v>2324618</v>
      </c>
      <c r="C16" s="2">
        <v>1064000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2324618</v>
      </c>
      <c r="M16" s="13">
        <f t="shared" ref="M16:M18" si="4">C16+E16+G16+I16+K16</f>
        <v>1064000</v>
      </c>
      <c r="N16" s="14">
        <f t="shared" ref="N16:N18" si="5">L16+M16</f>
        <v>3388618</v>
      </c>
      <c r="P16" s="3" t="s">
        <v>13</v>
      </c>
      <c r="Q16" s="2">
        <v>875</v>
      </c>
      <c r="R16" s="2">
        <v>152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875</v>
      </c>
      <c r="AB16" s="13">
        <f t="shared" ref="AB16:AB18" si="7">R16+T16+V16+X16+Z16</f>
        <v>152</v>
      </c>
      <c r="AC16" s="14">
        <f t="shared" ref="AC16:AC18" si="8">AA16+AB16</f>
        <v>1027</v>
      </c>
      <c r="AE16" s="3" t="s">
        <v>13</v>
      </c>
      <c r="AF16" s="2">
        <f t="shared" ref="AF16:AF19" si="9">IFERROR(B16/Q16, "N.A.")</f>
        <v>2656.7062857142855</v>
      </c>
      <c r="AG16" s="2">
        <f t="shared" si="0"/>
        <v>7000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2656.7062857142855</v>
      </c>
      <c r="AQ16" s="13">
        <f t="shared" ref="AQ16:AQ18" si="11">IFERROR(M16/AB16, "N.A.")</f>
        <v>7000</v>
      </c>
      <c r="AR16" s="14">
        <f t="shared" ref="AR16:AR18" si="12">IFERROR(N16/AC16, "N.A.")</f>
        <v>3299.5306718597858</v>
      </c>
    </row>
    <row r="17" spans="1:44" ht="15" customHeight="1" thickBot="1" x14ac:dyDescent="0.3">
      <c r="A17" s="3" t="s">
        <v>14</v>
      </c>
      <c r="B17" s="2">
        <v>15909399.999999998</v>
      </c>
      <c r="C17" s="2">
        <v>98427679.999999985</v>
      </c>
      <c r="D17" s="2">
        <v>8487809.9999999981</v>
      </c>
      <c r="E17" s="2">
        <v>4705920</v>
      </c>
      <c r="F17" s="2"/>
      <c r="G17" s="2">
        <v>9155500</v>
      </c>
      <c r="H17" s="2"/>
      <c r="I17" s="2">
        <v>1277500</v>
      </c>
      <c r="J17" s="2">
        <v>0</v>
      </c>
      <c r="K17" s="2"/>
      <c r="L17" s="1">
        <f t="shared" si="3"/>
        <v>24397209.999999996</v>
      </c>
      <c r="M17" s="13">
        <f t="shared" si="4"/>
        <v>113566599.99999999</v>
      </c>
      <c r="N17" s="14">
        <f t="shared" si="5"/>
        <v>137963809.99999997</v>
      </c>
      <c r="P17" s="3" t="s">
        <v>14</v>
      </c>
      <c r="Q17" s="2">
        <v>4589</v>
      </c>
      <c r="R17" s="2">
        <v>17136</v>
      </c>
      <c r="S17" s="2">
        <v>1933</v>
      </c>
      <c r="T17" s="2">
        <v>304</v>
      </c>
      <c r="U17" s="2">
        <v>0</v>
      </c>
      <c r="V17" s="2">
        <v>739</v>
      </c>
      <c r="W17" s="2">
        <v>0</v>
      </c>
      <c r="X17" s="2">
        <v>637</v>
      </c>
      <c r="Y17" s="2">
        <v>279</v>
      </c>
      <c r="Z17" s="2">
        <v>0</v>
      </c>
      <c r="AA17" s="1">
        <f t="shared" si="6"/>
        <v>6801</v>
      </c>
      <c r="AB17" s="13">
        <f t="shared" si="7"/>
        <v>18816</v>
      </c>
      <c r="AC17" s="14">
        <f t="shared" si="8"/>
        <v>25617</v>
      </c>
      <c r="AE17" s="3" t="s">
        <v>14</v>
      </c>
      <c r="AF17" s="2">
        <f t="shared" si="9"/>
        <v>3466.8555240793198</v>
      </c>
      <c r="AG17" s="2">
        <f t="shared" si="0"/>
        <v>5743.9122315592895</v>
      </c>
      <c r="AH17" s="2">
        <f t="shared" si="0"/>
        <v>4391.0036213140183</v>
      </c>
      <c r="AI17" s="2">
        <f t="shared" si="0"/>
        <v>15480</v>
      </c>
      <c r="AJ17" s="2" t="str">
        <f t="shared" si="0"/>
        <v>N.A.</v>
      </c>
      <c r="AK17" s="2">
        <f t="shared" si="0"/>
        <v>12389.039242219214</v>
      </c>
      <c r="AL17" s="2" t="str">
        <f t="shared" si="0"/>
        <v>N.A.</v>
      </c>
      <c r="AM17" s="2">
        <f t="shared" si="0"/>
        <v>2005.4945054945056</v>
      </c>
      <c r="AN17" s="2">
        <f t="shared" si="0"/>
        <v>0</v>
      </c>
      <c r="AO17" s="2" t="str">
        <f t="shared" si="0"/>
        <v>N.A.</v>
      </c>
      <c r="AP17" s="15">
        <f t="shared" si="10"/>
        <v>3587.2974562564323</v>
      </c>
      <c r="AQ17" s="13">
        <f t="shared" si="11"/>
        <v>6035.6398809523798</v>
      </c>
      <c r="AR17" s="14">
        <f t="shared" si="12"/>
        <v>5385.6349299293424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17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23256207.999999996</v>
      </c>
      <c r="C19" s="2">
        <v>99491680</v>
      </c>
      <c r="D19" s="2">
        <v>11939690.000000002</v>
      </c>
      <c r="E19" s="2">
        <v>4705920</v>
      </c>
      <c r="F19" s="2">
        <v>5302760</v>
      </c>
      <c r="G19" s="2">
        <v>9155500</v>
      </c>
      <c r="H19" s="2">
        <v>8476461.9999999981</v>
      </c>
      <c r="I19" s="2">
        <v>1277500</v>
      </c>
      <c r="J19" s="2">
        <v>0</v>
      </c>
      <c r="K19" s="2"/>
      <c r="L19" s="1">
        <f t="shared" ref="L19" si="13">B19+D19+F19+H19+J19</f>
        <v>48975120</v>
      </c>
      <c r="M19" s="13">
        <f t="shared" ref="M19" si="14">C19+E19+G19+I19+K19</f>
        <v>114630600</v>
      </c>
      <c r="N19" s="17">
        <f t="shared" ref="N19" si="15">L19+M19</f>
        <v>163605720</v>
      </c>
      <c r="P19" s="4" t="s">
        <v>16</v>
      </c>
      <c r="Q19" s="2">
        <v>6627</v>
      </c>
      <c r="R19" s="2">
        <v>17288</v>
      </c>
      <c r="S19" s="2">
        <v>2491</v>
      </c>
      <c r="T19" s="2">
        <v>304</v>
      </c>
      <c r="U19" s="2">
        <v>565</v>
      </c>
      <c r="V19" s="2">
        <v>739</v>
      </c>
      <c r="W19" s="2">
        <v>2518</v>
      </c>
      <c r="X19" s="2">
        <v>637</v>
      </c>
      <c r="Y19" s="2">
        <v>279</v>
      </c>
      <c r="Z19" s="2">
        <v>0</v>
      </c>
      <c r="AA19" s="1">
        <f t="shared" ref="AA19" si="16">Q19+S19+U19+W19+Y19</f>
        <v>12480</v>
      </c>
      <c r="AB19" s="13">
        <f t="shared" ref="AB19" si="17">R19+T19+V19+X19+Z19</f>
        <v>18968</v>
      </c>
      <c r="AC19" s="14">
        <f t="shared" ref="AC19" si="18">AA19+AB19</f>
        <v>31448</v>
      </c>
      <c r="AE19" s="4" t="s">
        <v>16</v>
      </c>
      <c r="AF19" s="2">
        <f t="shared" si="9"/>
        <v>3509.3116040440618</v>
      </c>
      <c r="AG19" s="2">
        <f t="shared" si="0"/>
        <v>5754.9560388708933</v>
      </c>
      <c r="AH19" s="2">
        <f t="shared" si="0"/>
        <v>4793.1312725812932</v>
      </c>
      <c r="AI19" s="2">
        <f t="shared" si="0"/>
        <v>15480</v>
      </c>
      <c r="AJ19" s="2">
        <f t="shared" si="0"/>
        <v>9385.4159292035401</v>
      </c>
      <c r="AK19" s="2">
        <f t="shared" si="0"/>
        <v>12389.039242219214</v>
      </c>
      <c r="AL19" s="2">
        <f t="shared" si="0"/>
        <v>3366.3471008737088</v>
      </c>
      <c r="AM19" s="2">
        <f t="shared" si="0"/>
        <v>2005.4945054945056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3924.2884615384614</v>
      </c>
      <c r="AQ19" s="13">
        <f t="shared" ref="AQ19" si="20">IFERROR(M19/AB19, "N.A.")</f>
        <v>6043.3677773091522</v>
      </c>
      <c r="AR19" s="14">
        <f t="shared" ref="AR19" si="21">IFERROR(N19/AC19, "N.A.")</f>
        <v>5202.4205036886287</v>
      </c>
    </row>
    <row r="20" spans="1:44" ht="15" customHeight="1" thickBot="1" x14ac:dyDescent="0.3">
      <c r="A20" s="5" t="s">
        <v>0</v>
      </c>
      <c r="B20" s="24">
        <f>B19+C19</f>
        <v>122747888</v>
      </c>
      <c r="C20" s="26"/>
      <c r="D20" s="24">
        <f>D19+E19</f>
        <v>16645610.000000002</v>
      </c>
      <c r="E20" s="26"/>
      <c r="F20" s="24">
        <f>F19+G19</f>
        <v>14458260</v>
      </c>
      <c r="G20" s="26"/>
      <c r="H20" s="24">
        <f>H19+I19</f>
        <v>9753961.9999999981</v>
      </c>
      <c r="I20" s="26"/>
      <c r="J20" s="24">
        <f>J19+K19</f>
        <v>0</v>
      </c>
      <c r="K20" s="26"/>
      <c r="L20" s="24">
        <f>L19+M19</f>
        <v>163605720</v>
      </c>
      <c r="M20" s="25"/>
      <c r="N20" s="18">
        <f>B20+D20+F20+H20+J20</f>
        <v>163605720</v>
      </c>
      <c r="P20" s="5" t="s">
        <v>0</v>
      </c>
      <c r="Q20" s="24">
        <f>Q19+R19</f>
        <v>23915</v>
      </c>
      <c r="R20" s="26"/>
      <c r="S20" s="24">
        <f>S19+T19</f>
        <v>2795</v>
      </c>
      <c r="T20" s="26"/>
      <c r="U20" s="24">
        <f>U19+V19</f>
        <v>1304</v>
      </c>
      <c r="V20" s="26"/>
      <c r="W20" s="24">
        <f>W19+X19</f>
        <v>3155</v>
      </c>
      <c r="X20" s="26"/>
      <c r="Y20" s="24">
        <f>Y19+Z19</f>
        <v>279</v>
      </c>
      <c r="Z20" s="26"/>
      <c r="AA20" s="24">
        <f>AA19+AB19</f>
        <v>31448</v>
      </c>
      <c r="AB20" s="26"/>
      <c r="AC20" s="19">
        <f>Q20+S20+U20+W20+Y20</f>
        <v>31448</v>
      </c>
      <c r="AE20" s="5" t="s">
        <v>0</v>
      </c>
      <c r="AF20" s="27">
        <f>IFERROR(B20/Q20,"N.A.")</f>
        <v>5132.6735521639139</v>
      </c>
      <c r="AG20" s="28"/>
      <c r="AH20" s="27">
        <f>IFERROR(D20/S20,"N.A.")</f>
        <v>5955.4955277280869</v>
      </c>
      <c r="AI20" s="28"/>
      <c r="AJ20" s="27">
        <f>IFERROR(F20/U20,"N.A.")</f>
        <v>11087.622699386504</v>
      </c>
      <c r="AK20" s="28"/>
      <c r="AL20" s="27">
        <f>IFERROR(H20/W20,"N.A.")</f>
        <v>3091.5885895404112</v>
      </c>
      <c r="AM20" s="28"/>
      <c r="AN20" s="27">
        <f>IFERROR(J20/Y20,"N.A.")</f>
        <v>0</v>
      </c>
      <c r="AO20" s="28"/>
      <c r="AP20" s="27">
        <f>IFERROR(L20/AA20,"N.A.")</f>
        <v>5202.4205036886287</v>
      </c>
      <c r="AQ20" s="28"/>
      <c r="AR20" s="16">
        <f>IFERROR(N20/AC20, "N.A.")</f>
        <v>5202.4205036886287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4368589.9999999991</v>
      </c>
      <c r="C27" s="2"/>
      <c r="D27" s="2">
        <v>3451880</v>
      </c>
      <c r="E27" s="2"/>
      <c r="F27" s="2">
        <v>4291400</v>
      </c>
      <c r="G27" s="2"/>
      <c r="H27" s="2">
        <v>6540060</v>
      </c>
      <c r="I27" s="2"/>
      <c r="J27" s="2"/>
      <c r="K27" s="2"/>
      <c r="L27" s="1">
        <f>B27+D27+F27+H27+J27</f>
        <v>18651930</v>
      </c>
      <c r="M27" s="13">
        <f>C27+E27+G27+I27+K27</f>
        <v>0</v>
      </c>
      <c r="N27" s="14">
        <f>L27+M27</f>
        <v>18651930</v>
      </c>
      <c r="P27" s="3" t="s">
        <v>12</v>
      </c>
      <c r="Q27" s="2">
        <v>1011</v>
      </c>
      <c r="R27" s="2">
        <v>0</v>
      </c>
      <c r="S27" s="2">
        <v>558</v>
      </c>
      <c r="T27" s="2">
        <v>0</v>
      </c>
      <c r="U27" s="2">
        <v>310</v>
      </c>
      <c r="V27" s="2">
        <v>0</v>
      </c>
      <c r="W27" s="2">
        <v>1496</v>
      </c>
      <c r="X27" s="2">
        <v>0</v>
      </c>
      <c r="Y27" s="2">
        <v>0</v>
      </c>
      <c r="Z27" s="2">
        <v>0</v>
      </c>
      <c r="AA27" s="1">
        <f>Q27+S27+U27+W27+Y27</f>
        <v>3375</v>
      </c>
      <c r="AB27" s="13">
        <f>R27+T27+V27+X27+Z27</f>
        <v>0</v>
      </c>
      <c r="AC27" s="14">
        <f>AA27+AB27</f>
        <v>3375</v>
      </c>
      <c r="AE27" s="3" t="s">
        <v>12</v>
      </c>
      <c r="AF27" s="2">
        <f>IFERROR(B27/Q27, "N.A.")</f>
        <v>4321.0583580613247</v>
      </c>
      <c r="AG27" s="2" t="str">
        <f t="shared" ref="AG27:AG31" si="22">IFERROR(C27/R27, "N.A.")</f>
        <v>N.A.</v>
      </c>
      <c r="AH27" s="2">
        <f t="shared" ref="AH27:AH31" si="23">IFERROR(D27/S27, "N.A.")</f>
        <v>6186.1648745519715</v>
      </c>
      <c r="AI27" s="2" t="str">
        <f t="shared" ref="AI27:AI31" si="24">IFERROR(E27/T27, "N.A.")</f>
        <v>N.A.</v>
      </c>
      <c r="AJ27" s="2">
        <f t="shared" ref="AJ27:AJ31" si="25">IFERROR(F27/U27, "N.A.")</f>
        <v>13843.225806451614</v>
      </c>
      <c r="AK27" s="2" t="str">
        <f t="shared" ref="AK27:AK31" si="26">IFERROR(G27/V27, "N.A.")</f>
        <v>N.A.</v>
      </c>
      <c r="AL27" s="2">
        <f t="shared" ref="AL27:AL31" si="27">IFERROR(H27/W27, "N.A.")</f>
        <v>4371.6978609625667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5526.4977777777776</v>
      </c>
      <c r="AQ27" s="13" t="str">
        <f t="shared" ref="AQ27:AQ30" si="32">IFERROR(M27/AB27, "N.A.")</f>
        <v>N.A.</v>
      </c>
      <c r="AR27" s="14">
        <f t="shared" ref="AR27:AR30" si="33">IFERROR(N27/AC27, "N.A.")</f>
        <v>5526.4977777777776</v>
      </c>
    </row>
    <row r="28" spans="1:44" ht="15" customHeight="1" thickBot="1" x14ac:dyDescent="0.3">
      <c r="A28" s="3" t="s">
        <v>13</v>
      </c>
      <c r="B28" s="2"/>
      <c r="C28" s="2">
        <v>1064000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1064000</v>
      </c>
      <c r="N28" s="14">
        <f t="shared" ref="N28:N30" si="36">L28+M28</f>
        <v>1064000</v>
      </c>
      <c r="P28" s="3" t="s">
        <v>13</v>
      </c>
      <c r="Q28" s="2">
        <v>0</v>
      </c>
      <c r="R28" s="2">
        <v>152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152</v>
      </c>
      <c r="AC28" s="14">
        <f t="shared" ref="AC28:AC30" si="39">AA28+AB28</f>
        <v>152</v>
      </c>
      <c r="AE28" s="3" t="s">
        <v>13</v>
      </c>
      <c r="AF28" s="2" t="str">
        <f t="shared" ref="AF28:AF31" si="40">IFERROR(B28/Q28, "N.A.")</f>
        <v>N.A.</v>
      </c>
      <c r="AG28" s="2">
        <f t="shared" si="22"/>
        <v>7000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>
        <f t="shared" si="32"/>
        <v>7000</v>
      </c>
      <c r="AR28" s="14">
        <f t="shared" si="33"/>
        <v>7000</v>
      </c>
    </row>
    <row r="29" spans="1:44" ht="15" customHeight="1" thickBot="1" x14ac:dyDescent="0.3">
      <c r="A29" s="3" t="s">
        <v>14</v>
      </c>
      <c r="B29" s="2">
        <v>8960454.9999999981</v>
      </c>
      <c r="C29" s="2">
        <v>58233610.000000022</v>
      </c>
      <c r="D29" s="2">
        <v>4489020</v>
      </c>
      <c r="E29" s="2">
        <v>3921600</v>
      </c>
      <c r="F29" s="2"/>
      <c r="G29" s="2">
        <v>9155500.0000000019</v>
      </c>
      <c r="H29" s="2"/>
      <c r="I29" s="2">
        <v>752500</v>
      </c>
      <c r="J29" s="2"/>
      <c r="K29" s="2"/>
      <c r="L29" s="1">
        <f t="shared" si="34"/>
        <v>13449474.999999998</v>
      </c>
      <c r="M29" s="13">
        <f t="shared" si="35"/>
        <v>72063210.00000003</v>
      </c>
      <c r="N29" s="14">
        <f t="shared" si="36"/>
        <v>85512685.00000003</v>
      </c>
      <c r="P29" s="3" t="s">
        <v>14</v>
      </c>
      <c r="Q29" s="2">
        <v>2384</v>
      </c>
      <c r="R29" s="2">
        <v>10885</v>
      </c>
      <c r="S29" s="2">
        <v>1204</v>
      </c>
      <c r="T29" s="2">
        <v>152</v>
      </c>
      <c r="U29" s="2">
        <v>0</v>
      </c>
      <c r="V29" s="2">
        <v>645</v>
      </c>
      <c r="W29" s="2">
        <v>0</v>
      </c>
      <c r="X29" s="2">
        <v>310</v>
      </c>
      <c r="Y29" s="2">
        <v>0</v>
      </c>
      <c r="Z29" s="2">
        <v>0</v>
      </c>
      <c r="AA29" s="1">
        <f t="shared" si="37"/>
        <v>3588</v>
      </c>
      <c r="AB29" s="13">
        <f t="shared" si="38"/>
        <v>11992</v>
      </c>
      <c r="AC29" s="14">
        <f t="shared" si="39"/>
        <v>15580</v>
      </c>
      <c r="AE29" s="3" t="s">
        <v>14</v>
      </c>
      <c r="AF29" s="2">
        <f t="shared" si="40"/>
        <v>3758.5801174496637</v>
      </c>
      <c r="AG29" s="2">
        <f t="shared" si="22"/>
        <v>5349.8952687184219</v>
      </c>
      <c r="AH29" s="2">
        <f t="shared" si="23"/>
        <v>3728.4219269102991</v>
      </c>
      <c r="AI29" s="2">
        <f t="shared" si="24"/>
        <v>25800</v>
      </c>
      <c r="AJ29" s="2" t="str">
        <f t="shared" si="25"/>
        <v>N.A.</v>
      </c>
      <c r="AK29" s="2">
        <f t="shared" si="26"/>
        <v>14194.573643410855</v>
      </c>
      <c r="AL29" s="2" t="str">
        <f t="shared" si="27"/>
        <v>N.A.</v>
      </c>
      <c r="AM29" s="2">
        <f t="shared" si="28"/>
        <v>2427.4193548387098</v>
      </c>
      <c r="AN29" s="2" t="str">
        <f t="shared" si="29"/>
        <v>N.A.</v>
      </c>
      <c r="AO29" s="2" t="str">
        <f t="shared" si="30"/>
        <v>N.A.</v>
      </c>
      <c r="AP29" s="15">
        <f t="shared" si="31"/>
        <v>3748.4601449275356</v>
      </c>
      <c r="AQ29" s="13">
        <f t="shared" si="32"/>
        <v>6009.2736824549729</v>
      </c>
      <c r="AR29" s="14">
        <f t="shared" si="33"/>
        <v>5488.6190629011571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17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13329045</v>
      </c>
      <c r="C31" s="2">
        <v>59297609.999999993</v>
      </c>
      <c r="D31" s="2">
        <v>7940900.0000000009</v>
      </c>
      <c r="E31" s="2">
        <v>3921600</v>
      </c>
      <c r="F31" s="2">
        <v>4291400</v>
      </c>
      <c r="G31" s="2">
        <v>9155500.0000000019</v>
      </c>
      <c r="H31" s="2">
        <v>6540060</v>
      </c>
      <c r="I31" s="2">
        <v>752500</v>
      </c>
      <c r="J31" s="2"/>
      <c r="K31" s="2"/>
      <c r="L31" s="1">
        <f t="shared" ref="L31" si="41">B31+D31+F31+H31+J31</f>
        <v>32101405</v>
      </c>
      <c r="M31" s="13">
        <f t="shared" ref="M31" si="42">C31+E31+G31+I31+K31</f>
        <v>73127210</v>
      </c>
      <c r="N31" s="17">
        <f t="shared" ref="N31" si="43">L31+M31</f>
        <v>105228615</v>
      </c>
      <c r="P31" s="4" t="s">
        <v>16</v>
      </c>
      <c r="Q31" s="2">
        <v>3395</v>
      </c>
      <c r="R31" s="2">
        <v>11037</v>
      </c>
      <c r="S31" s="2">
        <v>1762</v>
      </c>
      <c r="T31" s="2">
        <v>152</v>
      </c>
      <c r="U31" s="2">
        <v>310</v>
      </c>
      <c r="V31" s="2">
        <v>645</v>
      </c>
      <c r="W31" s="2">
        <v>1496</v>
      </c>
      <c r="X31" s="2">
        <v>310</v>
      </c>
      <c r="Y31" s="2">
        <v>0</v>
      </c>
      <c r="Z31" s="2">
        <v>0</v>
      </c>
      <c r="AA31" s="1">
        <f t="shared" ref="AA31" si="44">Q31+S31+U31+W31+Y31</f>
        <v>6963</v>
      </c>
      <c r="AB31" s="13">
        <f t="shared" ref="AB31" si="45">R31+T31+V31+X31+Z31</f>
        <v>12144</v>
      </c>
      <c r="AC31" s="14">
        <f t="shared" ref="AC31" si="46">AA31+AB31</f>
        <v>19107</v>
      </c>
      <c r="AE31" s="4" t="s">
        <v>16</v>
      </c>
      <c r="AF31" s="2">
        <f t="shared" si="40"/>
        <v>3926.081001472754</v>
      </c>
      <c r="AG31" s="2">
        <f t="shared" si="22"/>
        <v>5372.6202772492516</v>
      </c>
      <c r="AH31" s="2">
        <f t="shared" si="23"/>
        <v>4506.7536889897847</v>
      </c>
      <c r="AI31" s="2">
        <f t="shared" si="24"/>
        <v>25800</v>
      </c>
      <c r="AJ31" s="2">
        <f t="shared" si="25"/>
        <v>13843.225806451614</v>
      </c>
      <c r="AK31" s="2">
        <f t="shared" si="26"/>
        <v>14194.573643410855</v>
      </c>
      <c r="AL31" s="2">
        <f t="shared" si="27"/>
        <v>4371.6978609625667</v>
      </c>
      <c r="AM31" s="2">
        <f t="shared" si="28"/>
        <v>2427.4193548387098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4610.2836421082866</v>
      </c>
      <c r="AQ31" s="13">
        <f t="shared" ref="AQ31" si="48">IFERROR(M31/AB31, "N.A.")</f>
        <v>6021.67407773386</v>
      </c>
      <c r="AR31" s="14">
        <f t="shared" ref="AR31" si="49">IFERROR(N31/AC31, "N.A.")</f>
        <v>5507.3331763228134</v>
      </c>
    </row>
    <row r="32" spans="1:44" ht="15" customHeight="1" thickBot="1" x14ac:dyDescent="0.3">
      <c r="A32" s="5" t="s">
        <v>0</v>
      </c>
      <c r="B32" s="24">
        <f>B31+C31</f>
        <v>72626655</v>
      </c>
      <c r="C32" s="26"/>
      <c r="D32" s="24">
        <f>D31+E31</f>
        <v>11862500</v>
      </c>
      <c r="E32" s="26"/>
      <c r="F32" s="24">
        <f>F31+G31</f>
        <v>13446900.000000002</v>
      </c>
      <c r="G32" s="26"/>
      <c r="H32" s="24">
        <f>H31+I31</f>
        <v>7292560</v>
      </c>
      <c r="I32" s="26"/>
      <c r="J32" s="24">
        <f>J31+K31</f>
        <v>0</v>
      </c>
      <c r="K32" s="26"/>
      <c r="L32" s="24">
        <f>L31+M31</f>
        <v>105228615</v>
      </c>
      <c r="M32" s="25"/>
      <c r="N32" s="18">
        <f>B32+D32+F32+H32+J32</f>
        <v>105228615</v>
      </c>
      <c r="P32" s="5" t="s">
        <v>0</v>
      </c>
      <c r="Q32" s="24">
        <f>Q31+R31</f>
        <v>14432</v>
      </c>
      <c r="R32" s="26"/>
      <c r="S32" s="24">
        <f>S31+T31</f>
        <v>1914</v>
      </c>
      <c r="T32" s="26"/>
      <c r="U32" s="24">
        <f>U31+V31</f>
        <v>955</v>
      </c>
      <c r="V32" s="26"/>
      <c r="W32" s="24">
        <f>W31+X31</f>
        <v>1806</v>
      </c>
      <c r="X32" s="26"/>
      <c r="Y32" s="24">
        <f>Y31+Z31</f>
        <v>0</v>
      </c>
      <c r="Z32" s="26"/>
      <c r="AA32" s="24">
        <f>AA31+AB31</f>
        <v>19107</v>
      </c>
      <c r="AB32" s="26"/>
      <c r="AC32" s="19">
        <f>Q32+S32+U32+W32+Y32</f>
        <v>19107</v>
      </c>
      <c r="AE32" s="5" t="s">
        <v>0</v>
      </c>
      <c r="AF32" s="27">
        <f>IFERROR(B32/Q32,"N.A.")</f>
        <v>5032.3347422394681</v>
      </c>
      <c r="AG32" s="28"/>
      <c r="AH32" s="27">
        <f>IFERROR(D32/S32,"N.A.")</f>
        <v>6197.7533960292585</v>
      </c>
      <c r="AI32" s="28"/>
      <c r="AJ32" s="27">
        <f>IFERROR(F32/U32,"N.A.")</f>
        <v>14080.523560209425</v>
      </c>
      <c r="AK32" s="28"/>
      <c r="AL32" s="27">
        <f>IFERROR(H32/W32,"N.A.")</f>
        <v>4037.9623477297896</v>
      </c>
      <c r="AM32" s="28"/>
      <c r="AN32" s="27" t="str">
        <f>IFERROR(J32/Y32,"N.A.")</f>
        <v>N.A.</v>
      </c>
      <c r="AO32" s="28"/>
      <c r="AP32" s="27">
        <f>IFERROR(L32/AA32,"N.A.")</f>
        <v>5507.3331763228134</v>
      </c>
      <c r="AQ32" s="28"/>
      <c r="AR32" s="16">
        <f>IFERROR(N32/AC32, "N.A.")</f>
        <v>5507.3331763228134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653600</v>
      </c>
      <c r="C39" s="2"/>
      <c r="D39" s="2"/>
      <c r="E39" s="2"/>
      <c r="F39" s="2">
        <v>1011360</v>
      </c>
      <c r="G39" s="2"/>
      <c r="H39" s="2">
        <v>1936402</v>
      </c>
      <c r="I39" s="2"/>
      <c r="J39" s="2"/>
      <c r="K39" s="2"/>
      <c r="L39" s="1">
        <f>B39+D39+F39+H39+J39</f>
        <v>3601362</v>
      </c>
      <c r="M39" s="13">
        <f>C39+E39+G39+I39+K39</f>
        <v>0</v>
      </c>
      <c r="N39" s="14">
        <f>L39+M39</f>
        <v>3601362</v>
      </c>
      <c r="P39" s="3" t="s">
        <v>12</v>
      </c>
      <c r="Q39" s="2">
        <v>152</v>
      </c>
      <c r="R39" s="2">
        <v>0</v>
      </c>
      <c r="S39" s="2">
        <v>0</v>
      </c>
      <c r="T39" s="2">
        <v>0</v>
      </c>
      <c r="U39" s="2">
        <v>255</v>
      </c>
      <c r="V39" s="2">
        <v>0</v>
      </c>
      <c r="W39" s="2">
        <v>1022</v>
      </c>
      <c r="X39" s="2">
        <v>0</v>
      </c>
      <c r="Y39" s="2">
        <v>0</v>
      </c>
      <c r="Z39" s="2">
        <v>0</v>
      </c>
      <c r="AA39" s="1">
        <f>Q39+S39+U39+W39+Y39</f>
        <v>1429</v>
      </c>
      <c r="AB39" s="13">
        <f>R39+T39+V39+X39+Z39</f>
        <v>0</v>
      </c>
      <c r="AC39" s="14">
        <f>AA39+AB39</f>
        <v>1429</v>
      </c>
      <c r="AE39" s="3" t="s">
        <v>12</v>
      </c>
      <c r="AF39" s="2">
        <f>IFERROR(B39/Q39, "N.A.")</f>
        <v>4300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3966.1176470588234</v>
      </c>
      <c r="AK39" s="2" t="str">
        <f t="shared" ref="AK39:AK43" si="54">IFERROR(G39/V39, "N.A.")</f>
        <v>N.A.</v>
      </c>
      <c r="AL39" s="2">
        <f t="shared" ref="AL39:AL43" si="55">IFERROR(H39/W39, "N.A.")</f>
        <v>1894.7181996086106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2520.1973407977607</v>
      </c>
      <c r="AQ39" s="13" t="str">
        <f t="shared" ref="AQ39:AQ42" si="60">IFERROR(M39/AB39, "N.A.")</f>
        <v>N.A.</v>
      </c>
      <c r="AR39" s="14">
        <f t="shared" ref="AR39:AR42" si="61">IFERROR(N39/AC39, "N.A.")</f>
        <v>2520.1973407977607</v>
      </c>
    </row>
    <row r="40" spans="1:44" ht="15" customHeight="1" thickBot="1" x14ac:dyDescent="0.3">
      <c r="A40" s="3" t="s">
        <v>13</v>
      </c>
      <c r="B40" s="2">
        <v>2324618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2324618</v>
      </c>
      <c r="M40" s="13">
        <f t="shared" ref="M40:M42" si="63">C40+E40+G40+I40+K40</f>
        <v>0</v>
      </c>
      <c r="N40" s="14">
        <f t="shared" ref="N40:N42" si="64">L40+M40</f>
        <v>2324618</v>
      </c>
      <c r="P40" s="3" t="s">
        <v>13</v>
      </c>
      <c r="Q40" s="2">
        <v>875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875</v>
      </c>
      <c r="AB40" s="13">
        <f t="shared" ref="AB40:AB42" si="66">R40+T40+V40+X40+Z40</f>
        <v>0</v>
      </c>
      <c r="AC40" s="14">
        <f t="shared" ref="AC40:AC42" si="67">AA40+AB40</f>
        <v>875</v>
      </c>
      <c r="AE40" s="3" t="s">
        <v>13</v>
      </c>
      <c r="AF40" s="2">
        <f t="shared" ref="AF40:AF43" si="68">IFERROR(B40/Q40, "N.A.")</f>
        <v>2656.7062857142855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2656.7062857142855</v>
      </c>
      <c r="AQ40" s="13" t="str">
        <f t="shared" si="60"/>
        <v>N.A.</v>
      </c>
      <c r="AR40" s="14">
        <f t="shared" si="61"/>
        <v>2656.7062857142855</v>
      </c>
    </row>
    <row r="41" spans="1:44" ht="15" customHeight="1" thickBot="1" x14ac:dyDescent="0.3">
      <c r="A41" s="3" t="s">
        <v>14</v>
      </c>
      <c r="B41" s="2">
        <v>6948944.9999999991</v>
      </c>
      <c r="C41" s="2">
        <v>40194070</v>
      </c>
      <c r="D41" s="2">
        <v>3998789.9999999995</v>
      </c>
      <c r="E41" s="2">
        <v>784320</v>
      </c>
      <c r="F41" s="2"/>
      <c r="G41" s="2">
        <v>0</v>
      </c>
      <c r="H41" s="2"/>
      <c r="I41" s="2">
        <v>525000</v>
      </c>
      <c r="J41" s="2">
        <v>0</v>
      </c>
      <c r="K41" s="2"/>
      <c r="L41" s="1">
        <f t="shared" si="62"/>
        <v>10947734.999999998</v>
      </c>
      <c r="M41" s="13">
        <f t="shared" si="63"/>
        <v>41503390</v>
      </c>
      <c r="N41" s="14">
        <f t="shared" si="64"/>
        <v>52451125</v>
      </c>
      <c r="P41" s="3" t="s">
        <v>14</v>
      </c>
      <c r="Q41" s="2">
        <v>2205</v>
      </c>
      <c r="R41" s="2">
        <v>6251</v>
      </c>
      <c r="S41" s="2">
        <v>729</v>
      </c>
      <c r="T41" s="2">
        <v>152</v>
      </c>
      <c r="U41" s="2">
        <v>0</v>
      </c>
      <c r="V41" s="2">
        <v>94</v>
      </c>
      <c r="W41" s="2">
        <v>0</v>
      </c>
      <c r="X41" s="2">
        <v>327</v>
      </c>
      <c r="Y41" s="2">
        <v>279</v>
      </c>
      <c r="Z41" s="2">
        <v>0</v>
      </c>
      <c r="AA41" s="1">
        <f t="shared" si="65"/>
        <v>3213</v>
      </c>
      <c r="AB41" s="13">
        <f t="shared" si="66"/>
        <v>6824</v>
      </c>
      <c r="AC41" s="14">
        <f t="shared" si="67"/>
        <v>10037</v>
      </c>
      <c r="AE41" s="3" t="s">
        <v>14</v>
      </c>
      <c r="AF41" s="2">
        <f t="shared" si="68"/>
        <v>3151.4489795918362</v>
      </c>
      <c r="AG41" s="2">
        <f t="shared" si="50"/>
        <v>6430.0223964165734</v>
      </c>
      <c r="AH41" s="2">
        <f t="shared" si="51"/>
        <v>5485.3086419753081</v>
      </c>
      <c r="AI41" s="2">
        <f t="shared" si="52"/>
        <v>5160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1605.5045871559632</v>
      </c>
      <c r="AN41" s="2">
        <f t="shared" si="57"/>
        <v>0</v>
      </c>
      <c r="AO41" s="2" t="str">
        <f t="shared" si="58"/>
        <v>N.A.</v>
      </c>
      <c r="AP41" s="15">
        <f t="shared" si="59"/>
        <v>3407.3249299719882</v>
      </c>
      <c r="AQ41" s="13">
        <f t="shared" si="60"/>
        <v>6081.9739155920279</v>
      </c>
      <c r="AR41" s="14">
        <f t="shared" si="61"/>
        <v>5225.7771246388365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9927163</v>
      </c>
      <c r="C43" s="2">
        <v>40194070</v>
      </c>
      <c r="D43" s="2">
        <v>3998789.9999999995</v>
      </c>
      <c r="E43" s="2">
        <v>784320</v>
      </c>
      <c r="F43" s="2">
        <v>1011360</v>
      </c>
      <c r="G43" s="2">
        <v>0</v>
      </c>
      <c r="H43" s="2">
        <v>1936402</v>
      </c>
      <c r="I43" s="2">
        <v>525000</v>
      </c>
      <c r="J43" s="2">
        <v>0</v>
      </c>
      <c r="K43" s="2"/>
      <c r="L43" s="1">
        <f t="shared" ref="L43" si="69">B43+D43+F43+H43+J43</f>
        <v>16873715</v>
      </c>
      <c r="M43" s="13">
        <f t="shared" ref="M43" si="70">C43+E43+G43+I43+K43</f>
        <v>41503390</v>
      </c>
      <c r="N43" s="17">
        <f t="shared" ref="N43" si="71">L43+M43</f>
        <v>58377105</v>
      </c>
      <c r="P43" s="4" t="s">
        <v>16</v>
      </c>
      <c r="Q43" s="2">
        <v>3232</v>
      </c>
      <c r="R43" s="2">
        <v>6251</v>
      </c>
      <c r="S43" s="2">
        <v>729</v>
      </c>
      <c r="T43" s="2">
        <v>152</v>
      </c>
      <c r="U43" s="2">
        <v>255</v>
      </c>
      <c r="V43" s="2">
        <v>94</v>
      </c>
      <c r="W43" s="2">
        <v>1022</v>
      </c>
      <c r="X43" s="2">
        <v>327</v>
      </c>
      <c r="Y43" s="2">
        <v>279</v>
      </c>
      <c r="Z43" s="2">
        <v>0</v>
      </c>
      <c r="AA43" s="1">
        <f t="shared" ref="AA43" si="72">Q43+S43+U43+W43+Y43</f>
        <v>5517</v>
      </c>
      <c r="AB43" s="13">
        <f t="shared" ref="AB43" si="73">R43+T43+V43+X43+Z43</f>
        <v>6824</v>
      </c>
      <c r="AC43" s="17">
        <f t="shared" ref="AC43" si="74">AA43+AB43</f>
        <v>12341</v>
      </c>
      <c r="AE43" s="4" t="s">
        <v>16</v>
      </c>
      <c r="AF43" s="2">
        <f t="shared" si="68"/>
        <v>3071.5232054455446</v>
      </c>
      <c r="AG43" s="2">
        <f t="shared" si="50"/>
        <v>6430.0223964165734</v>
      </c>
      <c r="AH43" s="2">
        <f t="shared" si="51"/>
        <v>5485.3086419753081</v>
      </c>
      <c r="AI43" s="2">
        <f t="shared" si="52"/>
        <v>5160</v>
      </c>
      <c r="AJ43" s="2">
        <f t="shared" si="53"/>
        <v>3966.1176470588234</v>
      </c>
      <c r="AK43" s="2">
        <f t="shared" si="54"/>
        <v>0</v>
      </c>
      <c r="AL43" s="2">
        <f t="shared" si="55"/>
        <v>1894.7181996086106</v>
      </c>
      <c r="AM43" s="2">
        <f t="shared" si="56"/>
        <v>1605.5045871559632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3058.4946528910641</v>
      </c>
      <c r="AQ43" s="13">
        <f t="shared" ref="AQ43" si="76">IFERROR(M43/AB43, "N.A.")</f>
        <v>6081.9739155920279</v>
      </c>
      <c r="AR43" s="14">
        <f t="shared" ref="AR43" si="77">IFERROR(N43/AC43, "N.A.")</f>
        <v>4730.3383032169195</v>
      </c>
    </row>
    <row r="44" spans="1:44" ht="15" customHeight="1" thickBot="1" x14ac:dyDescent="0.3">
      <c r="A44" s="5" t="s">
        <v>0</v>
      </c>
      <c r="B44" s="24">
        <f>B43+C43</f>
        <v>50121233</v>
      </c>
      <c r="C44" s="26"/>
      <c r="D44" s="24">
        <f>D43+E43</f>
        <v>4783110</v>
      </c>
      <c r="E44" s="26"/>
      <c r="F44" s="24">
        <f>F43+G43</f>
        <v>1011360</v>
      </c>
      <c r="G44" s="26"/>
      <c r="H44" s="24">
        <f>H43+I43</f>
        <v>2461402</v>
      </c>
      <c r="I44" s="26"/>
      <c r="J44" s="24">
        <f>J43+K43</f>
        <v>0</v>
      </c>
      <c r="K44" s="26"/>
      <c r="L44" s="24">
        <f>L43+M43</f>
        <v>58377105</v>
      </c>
      <c r="M44" s="25"/>
      <c r="N44" s="18">
        <f>B44+D44+F44+H44+J44</f>
        <v>58377105</v>
      </c>
      <c r="P44" s="5" t="s">
        <v>0</v>
      </c>
      <c r="Q44" s="24">
        <f>Q43+R43</f>
        <v>9483</v>
      </c>
      <c r="R44" s="26"/>
      <c r="S44" s="24">
        <f>S43+T43</f>
        <v>881</v>
      </c>
      <c r="T44" s="26"/>
      <c r="U44" s="24">
        <f>U43+V43</f>
        <v>349</v>
      </c>
      <c r="V44" s="26"/>
      <c r="W44" s="24">
        <f>W43+X43</f>
        <v>1349</v>
      </c>
      <c r="X44" s="26"/>
      <c r="Y44" s="24">
        <f>Y43+Z43</f>
        <v>279</v>
      </c>
      <c r="Z44" s="26"/>
      <c r="AA44" s="24">
        <f>AA43+AB43</f>
        <v>12341</v>
      </c>
      <c r="AB44" s="25"/>
      <c r="AC44" s="18">
        <f>Q44+S44+U44+W44+Y44</f>
        <v>12341</v>
      </c>
      <c r="AE44" s="5" t="s">
        <v>0</v>
      </c>
      <c r="AF44" s="27">
        <f>IFERROR(B44/Q44,"N.A.")</f>
        <v>5285.3773067594639</v>
      </c>
      <c r="AG44" s="28"/>
      <c r="AH44" s="27">
        <f>IFERROR(D44/S44,"N.A.")</f>
        <v>5429.1827468785468</v>
      </c>
      <c r="AI44" s="28"/>
      <c r="AJ44" s="27">
        <f>IFERROR(F44/U44,"N.A.")</f>
        <v>2897.8796561604586</v>
      </c>
      <c r="AK44" s="28"/>
      <c r="AL44" s="27">
        <f>IFERROR(H44/W44,"N.A.")</f>
        <v>1824.6123054114159</v>
      </c>
      <c r="AM44" s="28"/>
      <c r="AN44" s="27">
        <f>IFERROR(J44/Y44,"N.A.")</f>
        <v>0</v>
      </c>
      <c r="AO44" s="28"/>
      <c r="AP44" s="27">
        <f>IFERROR(L44/AA44,"N.A.")</f>
        <v>4730.3383032169195</v>
      </c>
      <c r="AQ44" s="28"/>
      <c r="AR44" s="16">
        <f>IFERROR(N44/AC44, "N.A.")</f>
        <v>4730.3383032169195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6699A-2C2E-9D43-9D77-CD7670CE71ED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02F05-6FA1-3549-80C5-B7D74392AAD2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146879192.99999997</v>
      </c>
      <c r="C15" s="2"/>
      <c r="D15" s="2">
        <v>103003563.00000003</v>
      </c>
      <c r="E15" s="2"/>
      <c r="F15" s="2">
        <v>103528024.99999996</v>
      </c>
      <c r="G15" s="2"/>
      <c r="H15" s="2">
        <v>251533101.99999991</v>
      </c>
      <c r="I15" s="2"/>
      <c r="J15" s="2">
        <v>0</v>
      </c>
      <c r="K15" s="2"/>
      <c r="L15" s="1">
        <f>B15+D15+F15+H15+J15</f>
        <v>604943882.99999988</v>
      </c>
      <c r="M15" s="13">
        <f>C15+E15+G15+I15+K15</f>
        <v>0</v>
      </c>
      <c r="N15" s="14">
        <f>L15+M15</f>
        <v>604943882.99999988</v>
      </c>
      <c r="P15" s="3" t="s">
        <v>12</v>
      </c>
      <c r="Q15" s="2">
        <v>36652</v>
      </c>
      <c r="R15" s="2">
        <v>0</v>
      </c>
      <c r="S15" s="2">
        <v>19505</v>
      </c>
      <c r="T15" s="2">
        <v>0</v>
      </c>
      <c r="U15" s="2">
        <v>15351</v>
      </c>
      <c r="V15" s="2">
        <v>0</v>
      </c>
      <c r="W15" s="2">
        <v>80526</v>
      </c>
      <c r="X15" s="2">
        <v>0</v>
      </c>
      <c r="Y15" s="2">
        <v>10696</v>
      </c>
      <c r="Z15" s="2">
        <v>0</v>
      </c>
      <c r="AA15" s="1">
        <f>Q15+S15+U15+W15+Y15</f>
        <v>162730</v>
      </c>
      <c r="AB15" s="13">
        <f>R15+T15+V15+X15+Z15</f>
        <v>0</v>
      </c>
      <c r="AC15" s="14">
        <f>AA15+AB15</f>
        <v>162730</v>
      </c>
      <c r="AE15" s="3" t="s">
        <v>12</v>
      </c>
      <c r="AF15" s="2">
        <f>IFERROR(B15/Q15, "N.A.")</f>
        <v>4007.3991323802238</v>
      </c>
      <c r="AG15" s="2" t="str">
        <f t="shared" ref="AG15:AR19" si="0">IFERROR(C15/R15, "N.A.")</f>
        <v>N.A.</v>
      </c>
      <c r="AH15" s="2">
        <f t="shared" si="0"/>
        <v>5280.8799282235341</v>
      </c>
      <c r="AI15" s="2" t="str">
        <f t="shared" si="0"/>
        <v>N.A.</v>
      </c>
      <c r="AJ15" s="2">
        <f t="shared" si="0"/>
        <v>6744.0573903980167</v>
      </c>
      <c r="AK15" s="2" t="str">
        <f t="shared" si="0"/>
        <v>N.A.</v>
      </c>
      <c r="AL15" s="2">
        <f t="shared" si="0"/>
        <v>3123.6259344807877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3717.4699379340004</v>
      </c>
      <c r="AQ15" s="13" t="str">
        <f t="shared" si="0"/>
        <v>N.A.</v>
      </c>
      <c r="AR15" s="14">
        <f t="shared" si="0"/>
        <v>3717.4699379340004</v>
      </c>
    </row>
    <row r="16" spans="1:44" ht="15" customHeight="1" thickBot="1" x14ac:dyDescent="0.3">
      <c r="A16" s="3" t="s">
        <v>13</v>
      </c>
      <c r="B16" s="2">
        <v>73285867.000000015</v>
      </c>
      <c r="C16" s="2">
        <v>3810019.9999999995</v>
      </c>
      <c r="D16" s="2">
        <v>139062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73424929.000000015</v>
      </c>
      <c r="M16" s="13">
        <f t="shared" si="1"/>
        <v>3810019.9999999995</v>
      </c>
      <c r="N16" s="14">
        <f t="shared" ref="N16:N18" si="2">L16+M16</f>
        <v>77234949.000000015</v>
      </c>
      <c r="P16" s="3" t="s">
        <v>13</v>
      </c>
      <c r="Q16" s="2">
        <v>25665</v>
      </c>
      <c r="R16" s="2">
        <v>1260</v>
      </c>
      <c r="S16" s="2">
        <v>308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25973</v>
      </c>
      <c r="AB16" s="13">
        <f t="shared" si="3"/>
        <v>1260</v>
      </c>
      <c r="AC16" s="14">
        <f t="shared" ref="AC16:AC18" si="4">AA16+AB16</f>
        <v>27233</v>
      </c>
      <c r="AE16" s="3" t="s">
        <v>13</v>
      </c>
      <c r="AF16" s="2">
        <f t="shared" ref="AF16:AF19" si="5">IFERROR(B16/Q16, "N.A.")</f>
        <v>2855.478940190922</v>
      </c>
      <c r="AG16" s="2">
        <f t="shared" si="0"/>
        <v>3023.8253968253966</v>
      </c>
      <c r="AH16" s="2">
        <f t="shared" si="0"/>
        <v>451.5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2826.9714318715596</v>
      </c>
      <c r="AQ16" s="13">
        <f t="shared" si="0"/>
        <v>3023.8253968253966</v>
      </c>
      <c r="AR16" s="14">
        <f t="shared" si="0"/>
        <v>2836.0793522564541</v>
      </c>
    </row>
    <row r="17" spans="1:44" ht="15" customHeight="1" thickBot="1" x14ac:dyDescent="0.3">
      <c r="A17" s="3" t="s">
        <v>14</v>
      </c>
      <c r="B17" s="2">
        <v>407728763.99999946</v>
      </c>
      <c r="C17" s="2">
        <v>2007254820.9999983</v>
      </c>
      <c r="D17" s="2">
        <v>101991675.00000001</v>
      </c>
      <c r="E17" s="2">
        <v>43083249</v>
      </c>
      <c r="F17" s="2"/>
      <c r="G17" s="2">
        <v>147950099.99999997</v>
      </c>
      <c r="H17" s="2"/>
      <c r="I17" s="2">
        <v>116285323.99999997</v>
      </c>
      <c r="J17" s="2">
        <v>0</v>
      </c>
      <c r="K17" s="2"/>
      <c r="L17" s="1">
        <f t="shared" si="1"/>
        <v>509720438.99999946</v>
      </c>
      <c r="M17" s="13">
        <f t="shared" si="1"/>
        <v>2314573493.9999981</v>
      </c>
      <c r="N17" s="14">
        <f t="shared" si="2"/>
        <v>2824293932.9999976</v>
      </c>
      <c r="P17" s="3" t="s">
        <v>14</v>
      </c>
      <c r="Q17" s="2">
        <v>89028</v>
      </c>
      <c r="R17" s="2">
        <v>298844</v>
      </c>
      <c r="S17" s="2">
        <v>19561</v>
      </c>
      <c r="T17" s="2">
        <v>5351</v>
      </c>
      <c r="U17" s="2">
        <v>0</v>
      </c>
      <c r="V17" s="2">
        <v>13525</v>
      </c>
      <c r="W17" s="2">
        <v>0</v>
      </c>
      <c r="X17" s="2">
        <v>19199</v>
      </c>
      <c r="Y17" s="2">
        <v>13538</v>
      </c>
      <c r="Z17" s="2">
        <v>0</v>
      </c>
      <c r="AA17" s="1">
        <f t="shared" si="3"/>
        <v>122127</v>
      </c>
      <c r="AB17" s="13">
        <f t="shared" si="3"/>
        <v>336919</v>
      </c>
      <c r="AC17" s="14">
        <f t="shared" si="4"/>
        <v>459046</v>
      </c>
      <c r="AE17" s="3" t="s">
        <v>14</v>
      </c>
      <c r="AF17" s="2">
        <f t="shared" si="5"/>
        <v>4579.7812373635197</v>
      </c>
      <c r="AG17" s="2">
        <f t="shared" si="0"/>
        <v>6716.7312075865611</v>
      </c>
      <c r="AH17" s="2">
        <f t="shared" si="0"/>
        <v>5214.0317468432095</v>
      </c>
      <c r="AI17" s="2">
        <f t="shared" si="0"/>
        <v>8051.4387964866382</v>
      </c>
      <c r="AJ17" s="2" t="str">
        <f t="shared" si="0"/>
        <v>N.A.</v>
      </c>
      <c r="AK17" s="2">
        <f t="shared" si="0"/>
        <v>10939.009242144175</v>
      </c>
      <c r="AL17" s="2" t="str">
        <f t="shared" si="0"/>
        <v>N.A.</v>
      </c>
      <c r="AM17" s="2">
        <f t="shared" si="0"/>
        <v>6056.8427522266766</v>
      </c>
      <c r="AN17" s="2">
        <f t="shared" si="0"/>
        <v>0</v>
      </c>
      <c r="AO17" s="2" t="str">
        <f t="shared" si="0"/>
        <v>N.A.</v>
      </c>
      <c r="AP17" s="15">
        <f t="shared" si="0"/>
        <v>4173.6916406691353</v>
      </c>
      <c r="AQ17" s="13">
        <f t="shared" si="0"/>
        <v>6869.8218088027033</v>
      </c>
      <c r="AR17" s="14">
        <f t="shared" si="0"/>
        <v>6152.5292301860763</v>
      </c>
    </row>
    <row r="18" spans="1:44" ht="15" customHeight="1" thickBot="1" x14ac:dyDescent="0.3">
      <c r="A18" s="3" t="s">
        <v>15</v>
      </c>
      <c r="B18" s="2">
        <v>16195759.999999998</v>
      </c>
      <c r="C18" s="2">
        <v>2258870</v>
      </c>
      <c r="D18" s="2">
        <v>16582360</v>
      </c>
      <c r="E18" s="2">
        <v>6688005.0000000009</v>
      </c>
      <c r="F18" s="2"/>
      <c r="G18" s="2">
        <v>18475002.000000007</v>
      </c>
      <c r="H18" s="2">
        <v>8516950.9999999981</v>
      </c>
      <c r="I18" s="2"/>
      <c r="J18" s="2">
        <v>0</v>
      </c>
      <c r="K18" s="2"/>
      <c r="L18" s="1">
        <f t="shared" si="1"/>
        <v>41295071</v>
      </c>
      <c r="M18" s="13">
        <f t="shared" si="1"/>
        <v>27421877.000000007</v>
      </c>
      <c r="N18" s="14">
        <f t="shared" si="2"/>
        <v>68716948</v>
      </c>
      <c r="P18" s="3" t="s">
        <v>15</v>
      </c>
      <c r="Q18" s="2">
        <v>5797</v>
      </c>
      <c r="R18" s="2">
        <v>481</v>
      </c>
      <c r="S18" s="2">
        <v>4939</v>
      </c>
      <c r="T18" s="2">
        <v>1977</v>
      </c>
      <c r="U18" s="2">
        <v>0</v>
      </c>
      <c r="V18" s="2">
        <v>4283</v>
      </c>
      <c r="W18" s="2">
        <v>17948</v>
      </c>
      <c r="X18" s="2">
        <v>0</v>
      </c>
      <c r="Y18" s="2">
        <v>7967</v>
      </c>
      <c r="Z18" s="2">
        <v>0</v>
      </c>
      <c r="AA18" s="1">
        <f t="shared" si="3"/>
        <v>36651</v>
      </c>
      <c r="AB18" s="13">
        <f t="shared" si="3"/>
        <v>6741</v>
      </c>
      <c r="AC18" s="17">
        <f t="shared" si="4"/>
        <v>43392</v>
      </c>
      <c r="AE18" s="3" t="s">
        <v>15</v>
      </c>
      <c r="AF18" s="2">
        <f t="shared" si="5"/>
        <v>2793.8174918061063</v>
      </c>
      <c r="AG18" s="2">
        <f t="shared" si="0"/>
        <v>4696.1954261954261</v>
      </c>
      <c r="AH18" s="2">
        <f t="shared" si="0"/>
        <v>3357.4326786798947</v>
      </c>
      <c r="AI18" s="2">
        <f t="shared" si="0"/>
        <v>3382.9059180576637</v>
      </c>
      <c r="AJ18" s="2" t="str">
        <f t="shared" si="0"/>
        <v>N.A.</v>
      </c>
      <c r="AK18" s="2">
        <f t="shared" si="0"/>
        <v>4313.5657249591422</v>
      </c>
      <c r="AL18" s="2">
        <f t="shared" si="0"/>
        <v>474.53482282148417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1126.7106218111376</v>
      </c>
      <c r="AQ18" s="13">
        <f t="shared" si="0"/>
        <v>4067.9241952232619</v>
      </c>
      <c r="AR18" s="14">
        <f t="shared" si="0"/>
        <v>1583.6317293510324</v>
      </c>
    </row>
    <row r="19" spans="1:44" ht="15" customHeight="1" thickBot="1" x14ac:dyDescent="0.3">
      <c r="A19" s="4" t="s">
        <v>16</v>
      </c>
      <c r="B19" s="2">
        <v>644089583.99999857</v>
      </c>
      <c r="C19" s="2">
        <v>2013323710.9999983</v>
      </c>
      <c r="D19" s="2">
        <v>221716659.99999997</v>
      </c>
      <c r="E19" s="2">
        <v>49771254</v>
      </c>
      <c r="F19" s="2">
        <v>103528024.99999996</v>
      </c>
      <c r="G19" s="2">
        <v>166425102</v>
      </c>
      <c r="H19" s="2">
        <v>260050053.00000003</v>
      </c>
      <c r="I19" s="2">
        <v>116285323.99999997</v>
      </c>
      <c r="J19" s="2">
        <v>0</v>
      </c>
      <c r="K19" s="2"/>
      <c r="L19" s="1">
        <f t="shared" ref="L19" si="6">B19+D19+F19+H19+J19</f>
        <v>1229384321.9999986</v>
      </c>
      <c r="M19" s="13">
        <f t="shared" ref="M19" si="7">C19+E19+G19+I19+K19</f>
        <v>2345805390.9999981</v>
      </c>
      <c r="N19" s="17">
        <f t="shared" ref="N19" si="8">L19+M19</f>
        <v>3575189712.9999967</v>
      </c>
      <c r="P19" s="4" t="s">
        <v>16</v>
      </c>
      <c r="Q19" s="2">
        <v>157142</v>
      </c>
      <c r="R19" s="2">
        <v>300585</v>
      </c>
      <c r="S19" s="2">
        <v>44313</v>
      </c>
      <c r="T19" s="2">
        <v>7328</v>
      </c>
      <c r="U19" s="2">
        <v>15351</v>
      </c>
      <c r="V19" s="2">
        <v>17808</v>
      </c>
      <c r="W19" s="2">
        <v>98474</v>
      </c>
      <c r="X19" s="2">
        <v>19199</v>
      </c>
      <c r="Y19" s="2">
        <v>32201</v>
      </c>
      <c r="Z19" s="2">
        <v>0</v>
      </c>
      <c r="AA19" s="1">
        <f t="shared" ref="AA19" si="9">Q19+S19+U19+W19+Y19</f>
        <v>347481</v>
      </c>
      <c r="AB19" s="13">
        <f t="shared" ref="AB19" si="10">R19+T19+V19+X19+Z19</f>
        <v>344920</v>
      </c>
      <c r="AC19" s="14">
        <f t="shared" ref="AC19" si="11">AA19+AB19</f>
        <v>692401</v>
      </c>
      <c r="AE19" s="4" t="s">
        <v>16</v>
      </c>
      <c r="AF19" s="2">
        <f t="shared" si="5"/>
        <v>4098.7742551322917</v>
      </c>
      <c r="AG19" s="2">
        <f t="shared" si="0"/>
        <v>6698.0179017582323</v>
      </c>
      <c r="AH19" s="2">
        <f t="shared" si="0"/>
        <v>5003.4224719608237</v>
      </c>
      <c r="AI19" s="2">
        <f t="shared" si="0"/>
        <v>6791.9287663755458</v>
      </c>
      <c r="AJ19" s="2">
        <f t="shared" si="0"/>
        <v>6744.0573903980167</v>
      </c>
      <c r="AK19" s="2">
        <f t="shared" si="0"/>
        <v>9345.5245956873314</v>
      </c>
      <c r="AL19" s="2">
        <f t="shared" si="0"/>
        <v>2640.7991246420379</v>
      </c>
      <c r="AM19" s="2">
        <f t="shared" si="0"/>
        <v>6056.8427522266766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3537.9900541324519</v>
      </c>
      <c r="AQ19" s="13">
        <f t="shared" ref="AQ19" si="13">IFERROR(M19/AB19, "N.A.")</f>
        <v>6801.0129624260644</v>
      </c>
      <c r="AR19" s="14">
        <f t="shared" ref="AR19" si="14">IFERROR(N19/AC19, "N.A.")</f>
        <v>5163.4669981701309</v>
      </c>
    </row>
    <row r="20" spans="1:44" ht="15" customHeight="1" thickBot="1" x14ac:dyDescent="0.3">
      <c r="A20" s="5" t="s">
        <v>0</v>
      </c>
      <c r="B20" s="24">
        <f>B19+C19</f>
        <v>2657413294.9999971</v>
      </c>
      <c r="C20" s="26"/>
      <c r="D20" s="24">
        <f>D19+E19</f>
        <v>271487914</v>
      </c>
      <c r="E20" s="26"/>
      <c r="F20" s="24">
        <f>F19+G19</f>
        <v>269953126.99999994</v>
      </c>
      <c r="G20" s="26"/>
      <c r="H20" s="24">
        <f>H19+I19</f>
        <v>376335377</v>
      </c>
      <c r="I20" s="26"/>
      <c r="J20" s="24">
        <f>J19+K19</f>
        <v>0</v>
      </c>
      <c r="K20" s="26"/>
      <c r="L20" s="24">
        <f>L19+M19</f>
        <v>3575189712.9999967</v>
      </c>
      <c r="M20" s="25"/>
      <c r="N20" s="18">
        <f>B20+D20+F20+H20+J20</f>
        <v>3575189712.9999971</v>
      </c>
      <c r="P20" s="5" t="s">
        <v>0</v>
      </c>
      <c r="Q20" s="24">
        <f>Q19+R19</f>
        <v>457727</v>
      </c>
      <c r="R20" s="26"/>
      <c r="S20" s="24">
        <f>S19+T19</f>
        <v>51641</v>
      </c>
      <c r="T20" s="26"/>
      <c r="U20" s="24">
        <f>U19+V19</f>
        <v>33159</v>
      </c>
      <c r="V20" s="26"/>
      <c r="W20" s="24">
        <f>W19+X19</f>
        <v>117673</v>
      </c>
      <c r="X20" s="26"/>
      <c r="Y20" s="24">
        <f>Y19+Z19</f>
        <v>32201</v>
      </c>
      <c r="Z20" s="26"/>
      <c r="AA20" s="24">
        <f>AA19+AB19</f>
        <v>692401</v>
      </c>
      <c r="AB20" s="26"/>
      <c r="AC20" s="19">
        <f>Q20+S20+U20+W20+Y20</f>
        <v>692401</v>
      </c>
      <c r="AE20" s="5" t="s">
        <v>0</v>
      </c>
      <c r="AF20" s="27">
        <f>IFERROR(B20/Q20,"N.A.")</f>
        <v>5805.673021255021</v>
      </c>
      <c r="AG20" s="28"/>
      <c r="AH20" s="27">
        <f>IFERROR(D20/S20,"N.A.")</f>
        <v>5257.2164365523522</v>
      </c>
      <c r="AI20" s="28"/>
      <c r="AJ20" s="27">
        <f>IFERROR(F20/U20,"N.A.")</f>
        <v>8141.1721402937346</v>
      </c>
      <c r="AK20" s="28"/>
      <c r="AL20" s="27">
        <f>IFERROR(H20/W20,"N.A.")</f>
        <v>3198.1455134142921</v>
      </c>
      <c r="AM20" s="28"/>
      <c r="AN20" s="27">
        <f>IFERROR(J20/Y20,"N.A.")</f>
        <v>0</v>
      </c>
      <c r="AO20" s="28"/>
      <c r="AP20" s="27">
        <f>IFERROR(L20/AA20,"N.A.")</f>
        <v>5163.4669981701309</v>
      </c>
      <c r="AQ20" s="28"/>
      <c r="AR20" s="16">
        <f>IFERROR(N20/AC20, "N.A.")</f>
        <v>5163.4669981701318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126265258.99999996</v>
      </c>
      <c r="C27" s="2"/>
      <c r="D27" s="2">
        <v>99529113.00000003</v>
      </c>
      <c r="E27" s="2"/>
      <c r="F27" s="2">
        <v>90728514.99999997</v>
      </c>
      <c r="G27" s="2"/>
      <c r="H27" s="2">
        <v>158218572.00000003</v>
      </c>
      <c r="I27" s="2"/>
      <c r="J27" s="2">
        <v>0</v>
      </c>
      <c r="K27" s="2"/>
      <c r="L27" s="1">
        <f>B27+D27+F27+H27+J27</f>
        <v>474741459</v>
      </c>
      <c r="M27" s="13">
        <f>C27+E27+G27+I27+K27</f>
        <v>0</v>
      </c>
      <c r="N27" s="14">
        <f>L27+M27</f>
        <v>474741459</v>
      </c>
      <c r="P27" s="3" t="s">
        <v>12</v>
      </c>
      <c r="Q27" s="2">
        <v>29159</v>
      </c>
      <c r="R27" s="2">
        <v>0</v>
      </c>
      <c r="S27" s="2">
        <v>18539</v>
      </c>
      <c r="T27" s="2">
        <v>0</v>
      </c>
      <c r="U27" s="2">
        <v>12477</v>
      </c>
      <c r="V27" s="2">
        <v>0</v>
      </c>
      <c r="W27" s="2">
        <v>35666</v>
      </c>
      <c r="X27" s="2">
        <v>0</v>
      </c>
      <c r="Y27" s="2">
        <v>2771</v>
      </c>
      <c r="Z27" s="2">
        <v>0</v>
      </c>
      <c r="AA27" s="1">
        <f>Q27+S27+U27+W27+Y27</f>
        <v>98612</v>
      </c>
      <c r="AB27" s="13">
        <f>R27+T27+V27+X27+Z27</f>
        <v>0</v>
      </c>
      <c r="AC27" s="14">
        <f>AA27+AB27</f>
        <v>98612</v>
      </c>
      <c r="AE27" s="3" t="s">
        <v>12</v>
      </c>
      <c r="AF27" s="2">
        <f>IFERROR(B27/Q27, "N.A.")</f>
        <v>4330.2328269145019</v>
      </c>
      <c r="AG27" s="2" t="str">
        <f t="shared" ref="AG27:AR31" si="15">IFERROR(C27/R27, "N.A.")</f>
        <v>N.A.</v>
      </c>
      <c r="AH27" s="2">
        <f t="shared" si="15"/>
        <v>5368.6343923620489</v>
      </c>
      <c r="AI27" s="2" t="str">
        <f t="shared" si="15"/>
        <v>N.A.</v>
      </c>
      <c r="AJ27" s="2">
        <f t="shared" si="15"/>
        <v>7271.6610563436698</v>
      </c>
      <c r="AK27" s="2" t="str">
        <f t="shared" si="15"/>
        <v>N.A.</v>
      </c>
      <c r="AL27" s="2">
        <f t="shared" si="15"/>
        <v>4436.1176470588243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4814.2361882935138</v>
      </c>
      <c r="AQ27" s="13" t="str">
        <f t="shared" si="15"/>
        <v>N.A.</v>
      </c>
      <c r="AR27" s="14">
        <f t="shared" si="15"/>
        <v>4814.2361882935138</v>
      </c>
    </row>
    <row r="28" spans="1:44" ht="15" customHeight="1" thickBot="1" x14ac:dyDescent="0.3">
      <c r="A28" s="3" t="s">
        <v>13</v>
      </c>
      <c r="B28" s="2">
        <v>7559220</v>
      </c>
      <c r="C28" s="2">
        <v>1468000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7559220</v>
      </c>
      <c r="M28" s="13">
        <f t="shared" si="16"/>
        <v>1468000</v>
      </c>
      <c r="N28" s="14">
        <f t="shared" ref="N28:N30" si="17">L28+M28</f>
        <v>9027220</v>
      </c>
      <c r="P28" s="3" t="s">
        <v>13</v>
      </c>
      <c r="Q28" s="2">
        <v>1730</v>
      </c>
      <c r="R28" s="2">
        <v>354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1730</v>
      </c>
      <c r="AB28" s="13">
        <f t="shared" si="18"/>
        <v>354</v>
      </c>
      <c r="AC28" s="14">
        <f t="shared" ref="AC28:AC30" si="19">AA28+AB28</f>
        <v>2084</v>
      </c>
      <c r="AE28" s="3" t="s">
        <v>13</v>
      </c>
      <c r="AF28" s="2">
        <f t="shared" ref="AF28:AF31" si="20">IFERROR(B28/Q28, "N.A.")</f>
        <v>4369.4913294797689</v>
      </c>
      <c r="AG28" s="2">
        <f t="shared" si="15"/>
        <v>4146.8926553672318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4369.4913294797689</v>
      </c>
      <c r="AQ28" s="13">
        <f t="shared" si="15"/>
        <v>4146.8926553672318</v>
      </c>
      <c r="AR28" s="14">
        <f t="shared" si="15"/>
        <v>4331.6794625719767</v>
      </c>
    </row>
    <row r="29" spans="1:44" ht="15" customHeight="1" thickBot="1" x14ac:dyDescent="0.3">
      <c r="A29" s="3" t="s">
        <v>14</v>
      </c>
      <c r="B29" s="2">
        <v>249502045.00000015</v>
      </c>
      <c r="C29" s="2">
        <v>1314624289</v>
      </c>
      <c r="D29" s="2">
        <v>80745894.000000015</v>
      </c>
      <c r="E29" s="2">
        <v>37107729</v>
      </c>
      <c r="F29" s="2"/>
      <c r="G29" s="2">
        <v>109151439.99999999</v>
      </c>
      <c r="H29" s="2"/>
      <c r="I29" s="2">
        <v>94788164</v>
      </c>
      <c r="J29" s="2">
        <v>0</v>
      </c>
      <c r="K29" s="2"/>
      <c r="L29" s="1">
        <f t="shared" si="16"/>
        <v>330247939.00000018</v>
      </c>
      <c r="M29" s="13">
        <f t="shared" si="16"/>
        <v>1555671622</v>
      </c>
      <c r="N29" s="14">
        <f t="shared" si="17"/>
        <v>1885919561.0000002</v>
      </c>
      <c r="P29" s="3" t="s">
        <v>14</v>
      </c>
      <c r="Q29" s="2">
        <v>53080</v>
      </c>
      <c r="R29" s="2">
        <v>190778</v>
      </c>
      <c r="S29" s="2">
        <v>13546</v>
      </c>
      <c r="T29" s="2">
        <v>3998</v>
      </c>
      <c r="U29" s="2">
        <v>0</v>
      </c>
      <c r="V29" s="2">
        <v>10159</v>
      </c>
      <c r="W29" s="2">
        <v>0</v>
      </c>
      <c r="X29" s="2">
        <v>12166</v>
      </c>
      <c r="Y29" s="2">
        <v>4600</v>
      </c>
      <c r="Z29" s="2">
        <v>0</v>
      </c>
      <c r="AA29" s="1">
        <f t="shared" si="18"/>
        <v>71226</v>
      </c>
      <c r="AB29" s="13">
        <f t="shared" si="18"/>
        <v>217101</v>
      </c>
      <c r="AC29" s="14">
        <f t="shared" si="19"/>
        <v>288327</v>
      </c>
      <c r="AE29" s="3" t="s">
        <v>14</v>
      </c>
      <c r="AF29" s="2">
        <f t="shared" si="20"/>
        <v>4700.4906744536574</v>
      </c>
      <c r="AG29" s="2">
        <f t="shared" si="15"/>
        <v>6890.8589512417575</v>
      </c>
      <c r="AH29" s="2">
        <f t="shared" si="15"/>
        <v>5960.8662335744884</v>
      </c>
      <c r="AI29" s="2">
        <f t="shared" si="15"/>
        <v>9281.573036518259</v>
      </c>
      <c r="AJ29" s="2" t="str">
        <f t="shared" si="15"/>
        <v>N.A.</v>
      </c>
      <c r="AK29" s="2">
        <f t="shared" si="15"/>
        <v>10744.309479279455</v>
      </c>
      <c r="AL29" s="2" t="str">
        <f t="shared" si="15"/>
        <v>N.A.</v>
      </c>
      <c r="AM29" s="2">
        <f t="shared" si="15"/>
        <v>7791.2349169817526</v>
      </c>
      <c r="AN29" s="2">
        <f t="shared" si="15"/>
        <v>0</v>
      </c>
      <c r="AO29" s="2" t="str">
        <f t="shared" si="15"/>
        <v>N.A.</v>
      </c>
      <c r="AP29" s="15">
        <f t="shared" si="15"/>
        <v>4636.6206020273521</v>
      </c>
      <c r="AQ29" s="13">
        <f t="shared" si="15"/>
        <v>7165.6584815362439</v>
      </c>
      <c r="AR29" s="14">
        <f t="shared" si="15"/>
        <v>6540.9051562982313</v>
      </c>
    </row>
    <row r="30" spans="1:44" ht="15" customHeight="1" thickBot="1" x14ac:dyDescent="0.3">
      <c r="A30" s="3" t="s">
        <v>15</v>
      </c>
      <c r="B30" s="2">
        <v>16195759.999999998</v>
      </c>
      <c r="C30" s="2">
        <v>2258870</v>
      </c>
      <c r="D30" s="2">
        <v>16582360</v>
      </c>
      <c r="E30" s="2">
        <v>6688005.0000000009</v>
      </c>
      <c r="F30" s="2"/>
      <c r="G30" s="2">
        <v>17907401.999999993</v>
      </c>
      <c r="H30" s="2">
        <v>7775681.0000000056</v>
      </c>
      <c r="I30" s="2"/>
      <c r="J30" s="2">
        <v>0</v>
      </c>
      <c r="K30" s="2"/>
      <c r="L30" s="1">
        <f t="shared" si="16"/>
        <v>40553801.000000007</v>
      </c>
      <c r="M30" s="13">
        <f t="shared" si="16"/>
        <v>26854276.999999993</v>
      </c>
      <c r="N30" s="14">
        <f t="shared" si="17"/>
        <v>67408078</v>
      </c>
      <c r="P30" s="3" t="s">
        <v>15</v>
      </c>
      <c r="Q30" s="2">
        <v>5797</v>
      </c>
      <c r="R30" s="2">
        <v>355</v>
      </c>
      <c r="S30" s="2">
        <v>4939</v>
      </c>
      <c r="T30" s="2">
        <v>1977</v>
      </c>
      <c r="U30" s="2">
        <v>0</v>
      </c>
      <c r="V30" s="2">
        <v>4151</v>
      </c>
      <c r="W30" s="2">
        <v>16989</v>
      </c>
      <c r="X30" s="2">
        <v>0</v>
      </c>
      <c r="Y30" s="2">
        <v>6033</v>
      </c>
      <c r="Z30" s="2">
        <v>0</v>
      </c>
      <c r="AA30" s="1">
        <f t="shared" si="18"/>
        <v>33758</v>
      </c>
      <c r="AB30" s="13">
        <f t="shared" si="18"/>
        <v>6483</v>
      </c>
      <c r="AC30" s="17">
        <f t="shared" si="19"/>
        <v>40241</v>
      </c>
      <c r="AE30" s="3" t="s">
        <v>15</v>
      </c>
      <c r="AF30" s="2">
        <f t="shared" si="20"/>
        <v>2793.8174918061063</v>
      </c>
      <c r="AG30" s="2">
        <f t="shared" si="15"/>
        <v>6363.0140845070418</v>
      </c>
      <c r="AH30" s="2">
        <f t="shared" si="15"/>
        <v>3357.4326786798947</v>
      </c>
      <c r="AI30" s="2">
        <f t="shared" si="15"/>
        <v>3382.9059180576637</v>
      </c>
      <c r="AJ30" s="2" t="str">
        <f t="shared" si="15"/>
        <v>N.A.</v>
      </c>
      <c r="AK30" s="2">
        <f t="shared" si="15"/>
        <v>4313.9971091303287</v>
      </c>
      <c r="AL30" s="2">
        <f t="shared" si="15"/>
        <v>457.68915180410886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1201.3093488950769</v>
      </c>
      <c r="AQ30" s="13">
        <f t="shared" si="15"/>
        <v>4142.2608360326994</v>
      </c>
      <c r="AR30" s="14">
        <f t="shared" si="15"/>
        <v>1675.1094157699858</v>
      </c>
    </row>
    <row r="31" spans="1:44" ht="15" customHeight="1" thickBot="1" x14ac:dyDescent="0.3">
      <c r="A31" s="4" t="s">
        <v>16</v>
      </c>
      <c r="B31" s="2">
        <v>399522284.0000006</v>
      </c>
      <c r="C31" s="2">
        <v>1318351159.0000002</v>
      </c>
      <c r="D31" s="2">
        <v>196857366.99999991</v>
      </c>
      <c r="E31" s="2">
        <v>43795734</v>
      </c>
      <c r="F31" s="2">
        <v>90728514.99999997</v>
      </c>
      <c r="G31" s="2">
        <v>127058842.00000003</v>
      </c>
      <c r="H31" s="2">
        <v>165994253.00000015</v>
      </c>
      <c r="I31" s="2">
        <v>94788164</v>
      </c>
      <c r="J31" s="2">
        <v>0</v>
      </c>
      <c r="K31" s="2"/>
      <c r="L31" s="1">
        <f t="shared" ref="L31" si="21">B31+D31+F31+H31+J31</f>
        <v>853102419.0000006</v>
      </c>
      <c r="M31" s="13">
        <f t="shared" ref="M31" si="22">C31+E31+G31+I31+K31</f>
        <v>1583993899.0000002</v>
      </c>
      <c r="N31" s="17">
        <f t="shared" ref="N31" si="23">L31+M31</f>
        <v>2437096318.000001</v>
      </c>
      <c r="P31" s="4" t="s">
        <v>16</v>
      </c>
      <c r="Q31" s="2">
        <v>89766</v>
      </c>
      <c r="R31" s="2">
        <v>191487</v>
      </c>
      <c r="S31" s="2">
        <v>37024</v>
      </c>
      <c r="T31" s="2">
        <v>5975</v>
      </c>
      <c r="U31" s="2">
        <v>12477</v>
      </c>
      <c r="V31" s="2">
        <v>14310</v>
      </c>
      <c r="W31" s="2">
        <v>52655</v>
      </c>
      <c r="X31" s="2">
        <v>12166</v>
      </c>
      <c r="Y31" s="2">
        <v>13404</v>
      </c>
      <c r="Z31" s="2">
        <v>0</v>
      </c>
      <c r="AA31" s="1">
        <f t="shared" ref="AA31" si="24">Q31+S31+U31+W31+Y31</f>
        <v>205326</v>
      </c>
      <c r="AB31" s="13">
        <f t="shared" ref="AB31" si="25">R31+T31+V31+X31+Z31</f>
        <v>223938</v>
      </c>
      <c r="AC31" s="14">
        <f t="shared" ref="AC31" si="26">AA31+AB31</f>
        <v>429264</v>
      </c>
      <c r="AE31" s="4" t="s">
        <v>16</v>
      </c>
      <c r="AF31" s="2">
        <f t="shared" si="20"/>
        <v>4450.7083305483211</v>
      </c>
      <c r="AG31" s="2">
        <f t="shared" si="15"/>
        <v>6884.8076318496833</v>
      </c>
      <c r="AH31" s="2">
        <f t="shared" si="15"/>
        <v>5317.0205002160737</v>
      </c>
      <c r="AI31" s="2">
        <f t="shared" si="15"/>
        <v>7329.8299581589954</v>
      </c>
      <c r="AJ31" s="2">
        <f t="shared" si="15"/>
        <v>7271.6610563436698</v>
      </c>
      <c r="AK31" s="2">
        <f t="shared" si="15"/>
        <v>8879.0245981830903</v>
      </c>
      <c r="AL31" s="2">
        <f t="shared" si="15"/>
        <v>3152.4879498623141</v>
      </c>
      <c r="AM31" s="2">
        <f t="shared" si="15"/>
        <v>7791.2349169817526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4154.8679611934222</v>
      </c>
      <c r="AQ31" s="13">
        <f t="shared" ref="AQ31" si="28">IFERROR(M31/AB31, "N.A.")</f>
        <v>7073.3591395832782</v>
      </c>
      <c r="AR31" s="14">
        <f t="shared" ref="AR31" si="29">IFERROR(N31/AC31, "N.A.")</f>
        <v>5677.3834237206029</v>
      </c>
    </row>
    <row r="32" spans="1:44" ht="15" customHeight="1" thickBot="1" x14ac:dyDescent="0.3">
      <c r="A32" s="5" t="s">
        <v>0</v>
      </c>
      <c r="B32" s="24">
        <f>B31+C31</f>
        <v>1717873443.000001</v>
      </c>
      <c r="C32" s="26"/>
      <c r="D32" s="24">
        <f>D31+E31</f>
        <v>240653100.99999991</v>
      </c>
      <c r="E32" s="26"/>
      <c r="F32" s="24">
        <f>F31+G31</f>
        <v>217787357</v>
      </c>
      <c r="G32" s="26"/>
      <c r="H32" s="24">
        <f>H31+I31</f>
        <v>260782417.00000015</v>
      </c>
      <c r="I32" s="26"/>
      <c r="J32" s="24">
        <f>J31+K31</f>
        <v>0</v>
      </c>
      <c r="K32" s="26"/>
      <c r="L32" s="24">
        <f>L31+M31</f>
        <v>2437096318.000001</v>
      </c>
      <c r="M32" s="25"/>
      <c r="N32" s="18">
        <f>B32+D32+F32+H32+J32</f>
        <v>2437096318.000001</v>
      </c>
      <c r="P32" s="5" t="s">
        <v>0</v>
      </c>
      <c r="Q32" s="24">
        <f>Q31+R31</f>
        <v>281253</v>
      </c>
      <c r="R32" s="26"/>
      <c r="S32" s="24">
        <f>S31+T31</f>
        <v>42999</v>
      </c>
      <c r="T32" s="26"/>
      <c r="U32" s="24">
        <f>U31+V31</f>
        <v>26787</v>
      </c>
      <c r="V32" s="26"/>
      <c r="W32" s="24">
        <f>W31+X31</f>
        <v>64821</v>
      </c>
      <c r="X32" s="26"/>
      <c r="Y32" s="24">
        <f>Y31+Z31</f>
        <v>13404</v>
      </c>
      <c r="Z32" s="26"/>
      <c r="AA32" s="24">
        <f>AA31+AB31</f>
        <v>429264</v>
      </c>
      <c r="AB32" s="26"/>
      <c r="AC32" s="19">
        <f>Q32+S32+U32+W32+Y32</f>
        <v>429264</v>
      </c>
      <c r="AE32" s="5" t="s">
        <v>0</v>
      </c>
      <c r="AF32" s="27">
        <f>IFERROR(B32/Q32,"N.A.")</f>
        <v>6107.9293127540004</v>
      </c>
      <c r="AG32" s="28"/>
      <c r="AH32" s="27">
        <f>IFERROR(D32/S32,"N.A.")</f>
        <v>5596.7139003232614</v>
      </c>
      <c r="AI32" s="28"/>
      <c r="AJ32" s="27">
        <f>IFERROR(F32/U32,"N.A.")</f>
        <v>8130.3377384552205</v>
      </c>
      <c r="AK32" s="28"/>
      <c r="AL32" s="27">
        <f>IFERROR(H32/W32,"N.A.")</f>
        <v>4023.1162277656954</v>
      </c>
      <c r="AM32" s="28"/>
      <c r="AN32" s="27">
        <f>IFERROR(J32/Y32,"N.A.")</f>
        <v>0</v>
      </c>
      <c r="AO32" s="28"/>
      <c r="AP32" s="27">
        <f>IFERROR(L32/AA32,"N.A.")</f>
        <v>5677.3834237206029</v>
      </c>
      <c r="AQ32" s="28"/>
      <c r="AR32" s="16">
        <f>IFERROR(N32/AC32, "N.A.")</f>
        <v>5677.3834237206029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20613934.000000004</v>
      </c>
      <c r="C39" s="2"/>
      <c r="D39" s="2">
        <v>3474450</v>
      </c>
      <c r="E39" s="2"/>
      <c r="F39" s="2">
        <v>12799510.000000002</v>
      </c>
      <c r="G39" s="2"/>
      <c r="H39" s="2">
        <v>93314529.999999925</v>
      </c>
      <c r="I39" s="2"/>
      <c r="J39" s="2">
        <v>0</v>
      </c>
      <c r="K39" s="2"/>
      <c r="L39" s="1">
        <f>B39+D39+F39+H39+J39</f>
        <v>130202423.99999994</v>
      </c>
      <c r="M39" s="13">
        <f>C39+E39+G39+I39+K39</f>
        <v>0</v>
      </c>
      <c r="N39" s="14">
        <f>L39+M39</f>
        <v>130202423.99999994</v>
      </c>
      <c r="P39" s="3" t="s">
        <v>12</v>
      </c>
      <c r="Q39" s="2">
        <v>7493</v>
      </c>
      <c r="R39" s="2">
        <v>0</v>
      </c>
      <c r="S39" s="2">
        <v>966</v>
      </c>
      <c r="T39" s="2">
        <v>0</v>
      </c>
      <c r="U39" s="2">
        <v>2874</v>
      </c>
      <c r="V39" s="2">
        <v>0</v>
      </c>
      <c r="W39" s="2">
        <v>44860</v>
      </c>
      <c r="X39" s="2">
        <v>0</v>
      </c>
      <c r="Y39" s="2">
        <v>7925</v>
      </c>
      <c r="Z39" s="2">
        <v>0</v>
      </c>
      <c r="AA39" s="1">
        <f>Q39+S39+U39+W39+Y39</f>
        <v>64118</v>
      </c>
      <c r="AB39" s="13">
        <f>R39+T39+V39+X39+Z39</f>
        <v>0</v>
      </c>
      <c r="AC39" s="14">
        <f>AA39+AB39</f>
        <v>64118</v>
      </c>
      <c r="AE39" s="3" t="s">
        <v>12</v>
      </c>
      <c r="AF39" s="2">
        <f>IFERROR(B39/Q39, "N.A.")</f>
        <v>2751.0922194047785</v>
      </c>
      <c r="AG39" s="2" t="str">
        <f t="shared" ref="AG39:AR43" si="30">IFERROR(C39/R39, "N.A.")</f>
        <v>N.A.</v>
      </c>
      <c r="AH39" s="2">
        <f t="shared" si="30"/>
        <v>3596.7391304347825</v>
      </c>
      <c r="AI39" s="2" t="str">
        <f t="shared" si="30"/>
        <v>N.A.</v>
      </c>
      <c r="AJ39" s="2">
        <f t="shared" si="30"/>
        <v>4453.5525400139186</v>
      </c>
      <c r="AK39" s="2" t="str">
        <f t="shared" si="30"/>
        <v>N.A.</v>
      </c>
      <c r="AL39" s="2">
        <f t="shared" si="30"/>
        <v>2080.127730717787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2030.6688293458926</v>
      </c>
      <c r="AQ39" s="13" t="str">
        <f t="shared" si="30"/>
        <v>N.A.</v>
      </c>
      <c r="AR39" s="14">
        <f t="shared" si="30"/>
        <v>2030.6688293458926</v>
      </c>
    </row>
    <row r="40" spans="1:44" ht="15" customHeight="1" thickBot="1" x14ac:dyDescent="0.3">
      <c r="A40" s="3" t="s">
        <v>13</v>
      </c>
      <c r="B40" s="2">
        <v>65726646.999999985</v>
      </c>
      <c r="C40" s="2">
        <v>2342020</v>
      </c>
      <c r="D40" s="2">
        <v>139062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65865708.999999985</v>
      </c>
      <c r="M40" s="13">
        <f t="shared" si="31"/>
        <v>2342020</v>
      </c>
      <c r="N40" s="14">
        <f t="shared" ref="N40:N42" si="32">L40+M40</f>
        <v>68207728.999999985</v>
      </c>
      <c r="P40" s="3" t="s">
        <v>13</v>
      </c>
      <c r="Q40" s="2">
        <v>23935</v>
      </c>
      <c r="R40" s="2">
        <v>906</v>
      </c>
      <c r="S40" s="2">
        <v>308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24243</v>
      </c>
      <c r="AB40" s="13">
        <f t="shared" si="33"/>
        <v>906</v>
      </c>
      <c r="AC40" s="14">
        <f t="shared" ref="AC40:AC42" si="34">AA40+AB40</f>
        <v>25149</v>
      </c>
      <c r="AE40" s="3" t="s">
        <v>13</v>
      </c>
      <c r="AF40" s="2">
        <f t="shared" ref="AF40:AF43" si="35">IFERROR(B40/Q40, "N.A.")</f>
        <v>2746.0475036557336</v>
      </c>
      <c r="AG40" s="2">
        <f t="shared" si="30"/>
        <v>2585.011037527594</v>
      </c>
      <c r="AH40" s="2">
        <f t="shared" si="30"/>
        <v>451.5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2716.8959699707125</v>
      </c>
      <c r="AQ40" s="13">
        <f t="shared" si="30"/>
        <v>2585.011037527594</v>
      </c>
      <c r="AR40" s="14">
        <f t="shared" si="30"/>
        <v>2712.1447771283147</v>
      </c>
    </row>
    <row r="41" spans="1:44" ht="15" customHeight="1" thickBot="1" x14ac:dyDescent="0.3">
      <c r="A41" s="3" t="s">
        <v>14</v>
      </c>
      <c r="B41" s="2">
        <v>158226718.99999997</v>
      </c>
      <c r="C41" s="2">
        <v>692630531.99999988</v>
      </c>
      <c r="D41" s="2">
        <v>21245781</v>
      </c>
      <c r="E41" s="2">
        <v>5975519.9999999991</v>
      </c>
      <c r="F41" s="2"/>
      <c r="G41" s="2">
        <v>38798660</v>
      </c>
      <c r="H41" s="2"/>
      <c r="I41" s="2">
        <v>21497160.000000004</v>
      </c>
      <c r="J41" s="2">
        <v>0</v>
      </c>
      <c r="K41" s="2"/>
      <c r="L41" s="1">
        <f t="shared" si="31"/>
        <v>179472499.99999997</v>
      </c>
      <c r="M41" s="13">
        <f t="shared" si="31"/>
        <v>758901871.99999988</v>
      </c>
      <c r="N41" s="14">
        <f t="shared" si="32"/>
        <v>938374371.99999988</v>
      </c>
      <c r="P41" s="3" t="s">
        <v>14</v>
      </c>
      <c r="Q41" s="2">
        <v>35948</v>
      </c>
      <c r="R41" s="2">
        <v>108066</v>
      </c>
      <c r="S41" s="2">
        <v>6015</v>
      </c>
      <c r="T41" s="2">
        <v>1353</v>
      </c>
      <c r="U41" s="2">
        <v>0</v>
      </c>
      <c r="V41" s="2">
        <v>3366</v>
      </c>
      <c r="W41" s="2">
        <v>0</v>
      </c>
      <c r="X41" s="2">
        <v>7033</v>
      </c>
      <c r="Y41" s="2">
        <v>8938</v>
      </c>
      <c r="Z41" s="2">
        <v>0</v>
      </c>
      <c r="AA41" s="1">
        <f t="shared" si="33"/>
        <v>50901</v>
      </c>
      <c r="AB41" s="13">
        <f t="shared" si="33"/>
        <v>119818</v>
      </c>
      <c r="AC41" s="14">
        <f t="shared" si="34"/>
        <v>170719</v>
      </c>
      <c r="AE41" s="3" t="s">
        <v>14</v>
      </c>
      <c r="AF41" s="2">
        <f t="shared" si="35"/>
        <v>4401.5444252809602</v>
      </c>
      <c r="AG41" s="2">
        <f t="shared" si="30"/>
        <v>6409.3288545888608</v>
      </c>
      <c r="AH41" s="2">
        <f t="shared" si="30"/>
        <v>3532.1331670822942</v>
      </c>
      <c r="AI41" s="2">
        <f t="shared" si="30"/>
        <v>4416.4966740576492</v>
      </c>
      <c r="AJ41" s="2" t="str">
        <f t="shared" si="30"/>
        <v>N.A.</v>
      </c>
      <c r="AK41" s="2">
        <f t="shared" si="30"/>
        <v>11526.636957813429</v>
      </c>
      <c r="AL41" s="2" t="str">
        <f t="shared" si="30"/>
        <v>N.A.</v>
      </c>
      <c r="AM41" s="2">
        <f t="shared" si="30"/>
        <v>3056.6131096260492</v>
      </c>
      <c r="AN41" s="2">
        <f t="shared" si="30"/>
        <v>0</v>
      </c>
      <c r="AO41" s="2" t="str">
        <f t="shared" si="30"/>
        <v>N.A.</v>
      </c>
      <c r="AP41" s="15">
        <f t="shared" si="30"/>
        <v>3525.9130468949525</v>
      </c>
      <c r="AQ41" s="13">
        <f t="shared" si="30"/>
        <v>6333.7885125774083</v>
      </c>
      <c r="AR41" s="14">
        <f t="shared" si="30"/>
        <v>5496.6018545094566</v>
      </c>
    </row>
    <row r="42" spans="1:44" ht="15" customHeight="1" thickBot="1" x14ac:dyDescent="0.3">
      <c r="A42" s="3" t="s">
        <v>15</v>
      </c>
      <c r="B42" s="2"/>
      <c r="C42" s="2">
        <v>0</v>
      </c>
      <c r="D42" s="2"/>
      <c r="E42" s="2"/>
      <c r="F42" s="2"/>
      <c r="G42" s="2">
        <v>567600</v>
      </c>
      <c r="H42" s="2">
        <v>741270</v>
      </c>
      <c r="I42" s="2"/>
      <c r="J42" s="2">
        <v>0</v>
      </c>
      <c r="K42" s="2"/>
      <c r="L42" s="1">
        <f t="shared" si="31"/>
        <v>741270</v>
      </c>
      <c r="M42" s="13">
        <f t="shared" si="31"/>
        <v>567600</v>
      </c>
      <c r="N42" s="14">
        <f t="shared" si="32"/>
        <v>1308870</v>
      </c>
      <c r="P42" s="3" t="s">
        <v>15</v>
      </c>
      <c r="Q42" s="2">
        <v>0</v>
      </c>
      <c r="R42" s="2">
        <v>126</v>
      </c>
      <c r="S42" s="2">
        <v>0</v>
      </c>
      <c r="T42" s="2">
        <v>0</v>
      </c>
      <c r="U42" s="2">
        <v>0</v>
      </c>
      <c r="V42" s="2">
        <v>132</v>
      </c>
      <c r="W42" s="2">
        <v>959</v>
      </c>
      <c r="X42" s="2">
        <v>0</v>
      </c>
      <c r="Y42" s="2">
        <v>1934</v>
      </c>
      <c r="Z42" s="2">
        <v>0</v>
      </c>
      <c r="AA42" s="1">
        <f t="shared" si="33"/>
        <v>2893</v>
      </c>
      <c r="AB42" s="13">
        <f t="shared" si="33"/>
        <v>258</v>
      </c>
      <c r="AC42" s="14">
        <f t="shared" si="34"/>
        <v>3151</v>
      </c>
      <c r="AE42" s="3" t="s">
        <v>15</v>
      </c>
      <c r="AF42" s="2" t="str">
        <f t="shared" si="35"/>
        <v>N.A.</v>
      </c>
      <c r="AG42" s="2">
        <f t="shared" si="30"/>
        <v>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4300</v>
      </c>
      <c r="AL42" s="2">
        <f t="shared" si="30"/>
        <v>772.96141814389989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256.2288282060145</v>
      </c>
      <c r="AQ42" s="13">
        <f t="shared" si="30"/>
        <v>2200</v>
      </c>
      <c r="AR42" s="14">
        <f t="shared" si="30"/>
        <v>415.38241827991112</v>
      </c>
    </row>
    <row r="43" spans="1:44" ht="15" customHeight="1" thickBot="1" x14ac:dyDescent="0.3">
      <c r="A43" s="4" t="s">
        <v>16</v>
      </c>
      <c r="B43" s="2">
        <v>244567299.99999973</v>
      </c>
      <c r="C43" s="2">
        <v>694972551.99999857</v>
      </c>
      <c r="D43" s="2">
        <v>24859293.000000004</v>
      </c>
      <c r="E43" s="2">
        <v>5975519.9999999991</v>
      </c>
      <c r="F43" s="2">
        <v>12799510.000000002</v>
      </c>
      <c r="G43" s="2">
        <v>39366260</v>
      </c>
      <c r="H43" s="2">
        <v>94055800.000000104</v>
      </c>
      <c r="I43" s="2">
        <v>21497160.000000004</v>
      </c>
      <c r="J43" s="2">
        <v>0</v>
      </c>
      <c r="K43" s="2"/>
      <c r="L43" s="1">
        <f t="shared" ref="L43" si="36">B43+D43+F43+H43+J43</f>
        <v>376281902.99999988</v>
      </c>
      <c r="M43" s="13">
        <f t="shared" ref="M43" si="37">C43+E43+G43+I43+K43</f>
        <v>761811491.99999857</v>
      </c>
      <c r="N43" s="17">
        <f t="shared" ref="N43" si="38">L43+M43</f>
        <v>1138093394.9999986</v>
      </c>
      <c r="P43" s="4" t="s">
        <v>16</v>
      </c>
      <c r="Q43" s="2">
        <v>67376</v>
      </c>
      <c r="R43" s="2">
        <v>109098</v>
      </c>
      <c r="S43" s="2">
        <v>7289</v>
      </c>
      <c r="T43" s="2">
        <v>1353</v>
      </c>
      <c r="U43" s="2">
        <v>2874</v>
      </c>
      <c r="V43" s="2">
        <v>3498</v>
      </c>
      <c r="W43" s="2">
        <v>45819</v>
      </c>
      <c r="X43" s="2">
        <v>7033</v>
      </c>
      <c r="Y43" s="2">
        <v>18797</v>
      </c>
      <c r="Z43" s="2">
        <v>0</v>
      </c>
      <c r="AA43" s="1">
        <f t="shared" ref="AA43" si="39">Q43+S43+U43+W43+Y43</f>
        <v>142155</v>
      </c>
      <c r="AB43" s="13">
        <f t="shared" ref="AB43" si="40">R43+T43+V43+X43+Z43</f>
        <v>120982</v>
      </c>
      <c r="AC43" s="17">
        <f t="shared" ref="AC43" si="41">AA43+AB43</f>
        <v>263137</v>
      </c>
      <c r="AE43" s="4" t="s">
        <v>16</v>
      </c>
      <c r="AF43" s="2">
        <f t="shared" si="35"/>
        <v>3629.8874970315801</v>
      </c>
      <c r="AG43" s="2">
        <f t="shared" si="30"/>
        <v>6370.1676657683784</v>
      </c>
      <c r="AH43" s="2">
        <f t="shared" si="30"/>
        <v>3410.5217450953496</v>
      </c>
      <c r="AI43" s="2">
        <f t="shared" si="30"/>
        <v>4416.4966740576492</v>
      </c>
      <c r="AJ43" s="2">
        <f t="shared" si="30"/>
        <v>4453.5525400139186</v>
      </c>
      <c r="AK43" s="2">
        <f t="shared" si="30"/>
        <v>11253.933676386507</v>
      </c>
      <c r="AL43" s="2">
        <f t="shared" si="30"/>
        <v>2052.7685021497655</v>
      </c>
      <c r="AM43" s="2">
        <f t="shared" si="30"/>
        <v>3056.6131096260492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2646.9832436425022</v>
      </c>
      <c r="AQ43" s="13">
        <f t="shared" ref="AQ43" si="43">IFERROR(M43/AB43, "N.A.")</f>
        <v>6296.8994726488118</v>
      </c>
      <c r="AR43" s="14">
        <f t="shared" ref="AR43" si="44">IFERROR(N43/AC43, "N.A.")</f>
        <v>4325.098313806111</v>
      </c>
    </row>
    <row r="44" spans="1:44" ht="15" customHeight="1" thickBot="1" x14ac:dyDescent="0.3">
      <c r="A44" s="5" t="s">
        <v>0</v>
      </c>
      <c r="B44" s="24">
        <f>B43+C43</f>
        <v>939539851.99999833</v>
      </c>
      <c r="C44" s="26"/>
      <c r="D44" s="24">
        <f>D43+E43</f>
        <v>30834813.000000004</v>
      </c>
      <c r="E44" s="26"/>
      <c r="F44" s="24">
        <f>F43+G43</f>
        <v>52165770</v>
      </c>
      <c r="G44" s="26"/>
      <c r="H44" s="24">
        <f>H43+I43</f>
        <v>115552960.0000001</v>
      </c>
      <c r="I44" s="26"/>
      <c r="J44" s="24">
        <f>J43+K43</f>
        <v>0</v>
      </c>
      <c r="K44" s="26"/>
      <c r="L44" s="24">
        <f>L43+M43</f>
        <v>1138093394.9999986</v>
      </c>
      <c r="M44" s="25"/>
      <c r="N44" s="18">
        <f>B44+D44+F44+H44+J44</f>
        <v>1138093394.9999983</v>
      </c>
      <c r="P44" s="5" t="s">
        <v>0</v>
      </c>
      <c r="Q44" s="24">
        <f>Q43+R43</f>
        <v>176474</v>
      </c>
      <c r="R44" s="26"/>
      <c r="S44" s="24">
        <f>S43+T43</f>
        <v>8642</v>
      </c>
      <c r="T44" s="26"/>
      <c r="U44" s="24">
        <f>U43+V43</f>
        <v>6372</v>
      </c>
      <c r="V44" s="26"/>
      <c r="W44" s="24">
        <f>W43+X43</f>
        <v>52852</v>
      </c>
      <c r="X44" s="26"/>
      <c r="Y44" s="24">
        <f>Y43+Z43</f>
        <v>18797</v>
      </c>
      <c r="Z44" s="26"/>
      <c r="AA44" s="24">
        <f>AA43+AB43</f>
        <v>263137</v>
      </c>
      <c r="AB44" s="25"/>
      <c r="AC44" s="18">
        <f>Q44+S44+U44+W44+Y44</f>
        <v>263137</v>
      </c>
      <c r="AE44" s="5" t="s">
        <v>0</v>
      </c>
      <c r="AF44" s="27">
        <f>IFERROR(B44/Q44,"N.A.")</f>
        <v>5323.9562315128478</v>
      </c>
      <c r="AG44" s="28"/>
      <c r="AH44" s="27">
        <f>IFERROR(D44/S44,"N.A.")</f>
        <v>3568.0181670909515</v>
      </c>
      <c r="AI44" s="28"/>
      <c r="AJ44" s="27">
        <f>IFERROR(F44/U44,"N.A.")</f>
        <v>8186.7184557438795</v>
      </c>
      <c r="AK44" s="28"/>
      <c r="AL44" s="27">
        <f>IFERROR(H44/W44,"N.A.")</f>
        <v>2186.3498070082514</v>
      </c>
      <c r="AM44" s="28"/>
      <c r="AN44" s="27">
        <f>IFERROR(J44/Y44,"N.A.")</f>
        <v>0</v>
      </c>
      <c r="AO44" s="28"/>
      <c r="AP44" s="27">
        <f>IFERROR(L44/AA44,"N.A.")</f>
        <v>4325.098313806111</v>
      </c>
      <c r="AQ44" s="28"/>
      <c r="AR44" s="16">
        <f>IFERROR(N44/AC44, "N.A.")</f>
        <v>4325.0983138061101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7980593</v>
      </c>
      <c r="C15" s="2"/>
      <c r="D15" s="2">
        <v>3093400</v>
      </c>
      <c r="E15" s="2"/>
      <c r="F15" s="2">
        <v>7886970.0000000009</v>
      </c>
      <c r="G15" s="2"/>
      <c r="H15" s="2">
        <v>8640226.9999999963</v>
      </c>
      <c r="I15" s="2"/>
      <c r="J15" s="2">
        <v>0</v>
      </c>
      <c r="K15" s="2"/>
      <c r="L15" s="1">
        <f>B15+D15+F15+H15+J15</f>
        <v>27601189.999999996</v>
      </c>
      <c r="M15" s="13">
        <f>C15+E15+G15+I15+K15</f>
        <v>0</v>
      </c>
      <c r="N15" s="14">
        <f>L15+M15</f>
        <v>27601189.999999996</v>
      </c>
      <c r="P15" s="3" t="s">
        <v>12</v>
      </c>
      <c r="Q15" s="2">
        <v>2620</v>
      </c>
      <c r="R15" s="2">
        <v>0</v>
      </c>
      <c r="S15" s="2">
        <v>741</v>
      </c>
      <c r="T15" s="2">
        <v>0</v>
      </c>
      <c r="U15" s="2">
        <v>1537</v>
      </c>
      <c r="V15" s="2">
        <v>0</v>
      </c>
      <c r="W15" s="2">
        <v>5144</v>
      </c>
      <c r="X15" s="2">
        <v>0</v>
      </c>
      <c r="Y15" s="2">
        <v>1014</v>
      </c>
      <c r="Z15" s="2">
        <v>0</v>
      </c>
      <c r="AA15" s="1">
        <f>Q15+S15+U15+W15+Y15</f>
        <v>11056</v>
      </c>
      <c r="AB15" s="13">
        <f>R15+T15+V15+X15+Z15</f>
        <v>0</v>
      </c>
      <c r="AC15" s="14">
        <f>AA15+AB15</f>
        <v>11056</v>
      </c>
      <c r="AE15" s="3" t="s">
        <v>12</v>
      </c>
      <c r="AF15" s="2">
        <f>IFERROR(B15/Q15, "N.A.")</f>
        <v>3046.0278625954197</v>
      </c>
      <c r="AG15" s="2" t="str">
        <f t="shared" ref="AG15:AR19" si="0">IFERROR(C15/R15, "N.A.")</f>
        <v>N.A.</v>
      </c>
      <c r="AH15" s="2">
        <f t="shared" si="0"/>
        <v>4174.6288798920377</v>
      </c>
      <c r="AI15" s="2" t="str">
        <f t="shared" si="0"/>
        <v>N.A.</v>
      </c>
      <c r="AJ15" s="2">
        <f t="shared" si="0"/>
        <v>5131.4053350683153</v>
      </c>
      <c r="AK15" s="2" t="str">
        <f t="shared" si="0"/>
        <v>N.A.</v>
      </c>
      <c r="AL15" s="2">
        <f t="shared" si="0"/>
        <v>1679.6708786936229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2496.4896888567291</v>
      </c>
      <c r="AQ15" s="13" t="str">
        <f t="shared" si="0"/>
        <v>N.A.</v>
      </c>
      <c r="AR15" s="14">
        <f t="shared" si="0"/>
        <v>2496.4896888567291</v>
      </c>
    </row>
    <row r="16" spans="1:44" ht="15" customHeight="1" thickBot="1" x14ac:dyDescent="0.3">
      <c r="A16" s="3" t="s">
        <v>13</v>
      </c>
      <c r="B16" s="2">
        <v>1269089</v>
      </c>
      <c r="C16" s="2">
        <v>308000</v>
      </c>
      <c r="D16" s="2">
        <v>89397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1358486</v>
      </c>
      <c r="M16" s="13">
        <f t="shared" si="1"/>
        <v>308000</v>
      </c>
      <c r="N16" s="14">
        <f t="shared" ref="N16:N18" si="2">L16+M16</f>
        <v>1666486</v>
      </c>
      <c r="P16" s="3" t="s">
        <v>13</v>
      </c>
      <c r="Q16" s="2">
        <v>1040</v>
      </c>
      <c r="R16" s="2">
        <v>154</v>
      </c>
      <c r="S16" s="2">
        <v>231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1271</v>
      </c>
      <c r="AB16" s="13">
        <f t="shared" si="3"/>
        <v>154</v>
      </c>
      <c r="AC16" s="14">
        <f t="shared" ref="AC16:AC18" si="4">AA16+AB16</f>
        <v>1425</v>
      </c>
      <c r="AE16" s="3" t="s">
        <v>13</v>
      </c>
      <c r="AF16" s="2">
        <f t="shared" ref="AF16:AF19" si="5">IFERROR(B16/Q16, "N.A.")</f>
        <v>1220.2778846153847</v>
      </c>
      <c r="AG16" s="2">
        <f t="shared" si="0"/>
        <v>2000</v>
      </c>
      <c r="AH16" s="2">
        <f t="shared" si="0"/>
        <v>387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1068.8324154209283</v>
      </c>
      <c r="AQ16" s="13">
        <f t="shared" si="0"/>
        <v>2000</v>
      </c>
      <c r="AR16" s="14">
        <f t="shared" si="0"/>
        <v>1169.4638596491227</v>
      </c>
    </row>
    <row r="17" spans="1:44" ht="15" customHeight="1" thickBot="1" x14ac:dyDescent="0.3">
      <c r="A17" s="3" t="s">
        <v>14</v>
      </c>
      <c r="B17" s="2">
        <v>27272539</v>
      </c>
      <c r="C17" s="2">
        <v>89408137.999999985</v>
      </c>
      <c r="D17" s="2"/>
      <c r="E17" s="2">
        <v>403125</v>
      </c>
      <c r="F17" s="2"/>
      <c r="G17" s="2">
        <v>0</v>
      </c>
      <c r="H17" s="2"/>
      <c r="I17" s="2">
        <v>8872902</v>
      </c>
      <c r="J17" s="2">
        <v>0</v>
      </c>
      <c r="K17" s="2"/>
      <c r="L17" s="1">
        <f t="shared" si="1"/>
        <v>27272539</v>
      </c>
      <c r="M17" s="13">
        <f t="shared" si="1"/>
        <v>98684164.999999985</v>
      </c>
      <c r="N17" s="14">
        <f t="shared" si="2"/>
        <v>125956703.99999999</v>
      </c>
      <c r="P17" s="3" t="s">
        <v>14</v>
      </c>
      <c r="Q17" s="2">
        <v>5794</v>
      </c>
      <c r="R17" s="2">
        <v>9516</v>
      </c>
      <c r="S17" s="2">
        <v>0</v>
      </c>
      <c r="T17" s="2">
        <v>75</v>
      </c>
      <c r="U17" s="2">
        <v>0</v>
      </c>
      <c r="V17" s="2">
        <v>154</v>
      </c>
      <c r="W17" s="2">
        <v>0</v>
      </c>
      <c r="X17" s="2">
        <v>1810</v>
      </c>
      <c r="Y17" s="2">
        <v>1970</v>
      </c>
      <c r="Z17" s="2">
        <v>0</v>
      </c>
      <c r="AA17" s="1">
        <f t="shared" si="3"/>
        <v>7764</v>
      </c>
      <c r="AB17" s="13">
        <f t="shared" si="3"/>
        <v>11555</v>
      </c>
      <c r="AC17" s="14">
        <f t="shared" si="4"/>
        <v>19319</v>
      </c>
      <c r="AE17" s="3" t="s">
        <v>14</v>
      </c>
      <c r="AF17" s="2">
        <f t="shared" si="5"/>
        <v>4707.031239212979</v>
      </c>
      <c r="AG17" s="2">
        <f t="shared" si="0"/>
        <v>9395.5588482555686</v>
      </c>
      <c r="AH17" s="2" t="str">
        <f t="shared" si="0"/>
        <v>N.A.</v>
      </c>
      <c r="AI17" s="2">
        <f t="shared" si="0"/>
        <v>5375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4902.1558011049719</v>
      </c>
      <c r="AN17" s="2">
        <f t="shared" si="0"/>
        <v>0</v>
      </c>
      <c r="AO17" s="2" t="str">
        <f t="shared" si="0"/>
        <v>N.A.</v>
      </c>
      <c r="AP17" s="15">
        <f t="shared" si="0"/>
        <v>3512.6917825862956</v>
      </c>
      <c r="AQ17" s="13">
        <f t="shared" si="0"/>
        <v>8540.386412808306</v>
      </c>
      <c r="AR17" s="14">
        <f t="shared" si="0"/>
        <v>6519.835602256845</v>
      </c>
    </row>
    <row r="18" spans="1:44" ht="15" customHeight="1" thickBot="1" x14ac:dyDescent="0.3">
      <c r="A18" s="3" t="s">
        <v>15</v>
      </c>
      <c r="B18" s="2">
        <v>787135.00000000012</v>
      </c>
      <c r="C18" s="2">
        <v>1180000</v>
      </c>
      <c r="D18" s="2"/>
      <c r="E18" s="2"/>
      <c r="F18" s="2"/>
      <c r="G18" s="2"/>
      <c r="H18" s="2">
        <v>800929.99999999988</v>
      </c>
      <c r="I18" s="2"/>
      <c r="J18" s="2">
        <v>0</v>
      </c>
      <c r="K18" s="2"/>
      <c r="L18" s="1">
        <f t="shared" si="1"/>
        <v>1588065</v>
      </c>
      <c r="M18" s="13">
        <f t="shared" si="1"/>
        <v>1180000</v>
      </c>
      <c r="N18" s="14">
        <f t="shared" si="2"/>
        <v>2768065</v>
      </c>
      <c r="P18" s="3" t="s">
        <v>15</v>
      </c>
      <c r="Q18" s="2">
        <v>346</v>
      </c>
      <c r="R18" s="2">
        <v>118</v>
      </c>
      <c r="S18" s="2">
        <v>0</v>
      </c>
      <c r="T18" s="2">
        <v>0</v>
      </c>
      <c r="U18" s="2">
        <v>0</v>
      </c>
      <c r="V18" s="2">
        <v>0</v>
      </c>
      <c r="W18" s="2">
        <v>2860</v>
      </c>
      <c r="X18" s="2">
        <v>0</v>
      </c>
      <c r="Y18" s="2">
        <v>1236</v>
      </c>
      <c r="Z18" s="2">
        <v>0</v>
      </c>
      <c r="AA18" s="1">
        <f t="shared" si="3"/>
        <v>4442</v>
      </c>
      <c r="AB18" s="13">
        <f t="shared" si="3"/>
        <v>118</v>
      </c>
      <c r="AC18" s="17">
        <f t="shared" si="4"/>
        <v>4560</v>
      </c>
      <c r="AE18" s="3" t="s">
        <v>15</v>
      </c>
      <c r="AF18" s="2">
        <f t="shared" si="5"/>
        <v>2274.9566473988443</v>
      </c>
      <c r="AG18" s="2">
        <f t="shared" si="0"/>
        <v>10000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280.0454545454545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357.51125619090499</v>
      </c>
      <c r="AQ18" s="13">
        <f t="shared" si="0"/>
        <v>10000</v>
      </c>
      <c r="AR18" s="14">
        <f t="shared" si="0"/>
        <v>607.03179824561403</v>
      </c>
    </row>
    <row r="19" spans="1:44" ht="15" customHeight="1" thickBot="1" x14ac:dyDescent="0.3">
      <c r="A19" s="4" t="s">
        <v>16</v>
      </c>
      <c r="B19" s="2">
        <v>37309356.000000015</v>
      </c>
      <c r="C19" s="2">
        <v>90896137.999999985</v>
      </c>
      <c r="D19" s="2">
        <v>3182797</v>
      </c>
      <c r="E19" s="2">
        <v>403125</v>
      </c>
      <c r="F19" s="2">
        <v>7886970.0000000009</v>
      </c>
      <c r="G19" s="2">
        <v>0</v>
      </c>
      <c r="H19" s="2">
        <v>9441156.9999999981</v>
      </c>
      <c r="I19" s="2">
        <v>8872902</v>
      </c>
      <c r="J19" s="2">
        <v>0</v>
      </c>
      <c r="K19" s="2"/>
      <c r="L19" s="1">
        <f t="shared" ref="L19" si="6">B19+D19+F19+H19+J19</f>
        <v>57820280.000000015</v>
      </c>
      <c r="M19" s="13">
        <f t="shared" ref="M19" si="7">C19+E19+G19+I19+K19</f>
        <v>100172164.99999999</v>
      </c>
      <c r="N19" s="17">
        <f t="shared" ref="N19" si="8">L19+M19</f>
        <v>157992445</v>
      </c>
      <c r="P19" s="4" t="s">
        <v>16</v>
      </c>
      <c r="Q19" s="2">
        <v>9800</v>
      </c>
      <c r="R19" s="2">
        <v>9788</v>
      </c>
      <c r="S19" s="2">
        <v>972</v>
      </c>
      <c r="T19" s="2">
        <v>75</v>
      </c>
      <c r="U19" s="2">
        <v>1537</v>
      </c>
      <c r="V19" s="2">
        <v>154</v>
      </c>
      <c r="W19" s="2">
        <v>8004</v>
      </c>
      <c r="X19" s="2">
        <v>1810</v>
      </c>
      <c r="Y19" s="2">
        <v>4220</v>
      </c>
      <c r="Z19" s="2">
        <v>0</v>
      </c>
      <c r="AA19" s="1">
        <f t="shared" ref="AA19" si="9">Q19+S19+U19+W19+Y19</f>
        <v>24533</v>
      </c>
      <c r="AB19" s="13">
        <f t="shared" ref="AB19" si="10">R19+T19+V19+X19+Z19</f>
        <v>11827</v>
      </c>
      <c r="AC19" s="14">
        <f t="shared" ref="AC19" si="11">AA19+AB19</f>
        <v>36360</v>
      </c>
      <c r="AE19" s="4" t="s">
        <v>16</v>
      </c>
      <c r="AF19" s="2">
        <f t="shared" si="5"/>
        <v>3807.0771428571443</v>
      </c>
      <c r="AG19" s="2">
        <f t="shared" si="0"/>
        <v>9286.487331426235</v>
      </c>
      <c r="AH19" s="2">
        <f t="shared" si="0"/>
        <v>3274.4825102880659</v>
      </c>
      <c r="AI19" s="2">
        <f t="shared" si="0"/>
        <v>5375</v>
      </c>
      <c r="AJ19" s="2">
        <f t="shared" si="0"/>
        <v>5131.4053350683153</v>
      </c>
      <c r="AK19" s="2">
        <f t="shared" si="0"/>
        <v>0</v>
      </c>
      <c r="AL19" s="2">
        <f t="shared" si="0"/>
        <v>1179.5548475762116</v>
      </c>
      <c r="AM19" s="2">
        <f t="shared" si="0"/>
        <v>4902.1558011049719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2356.8369135450216</v>
      </c>
      <c r="AQ19" s="13">
        <f t="shared" ref="AQ19" si="13">IFERROR(M19/AB19, "N.A.")</f>
        <v>8469.7865054536214</v>
      </c>
      <c r="AR19" s="14">
        <f t="shared" ref="AR19" si="14">IFERROR(N19/AC19, "N.A.")</f>
        <v>4345.2267601760177</v>
      </c>
    </row>
    <row r="20" spans="1:44" ht="15" customHeight="1" thickBot="1" x14ac:dyDescent="0.3">
      <c r="A20" s="5" t="s">
        <v>0</v>
      </c>
      <c r="B20" s="24">
        <f>B19+C19</f>
        <v>128205494</v>
      </c>
      <c r="C20" s="26"/>
      <c r="D20" s="24">
        <f>D19+E19</f>
        <v>3585922</v>
      </c>
      <c r="E20" s="26"/>
      <c r="F20" s="24">
        <f>F19+G19</f>
        <v>7886970.0000000009</v>
      </c>
      <c r="G20" s="26"/>
      <c r="H20" s="24">
        <f>H19+I19</f>
        <v>18314059</v>
      </c>
      <c r="I20" s="26"/>
      <c r="J20" s="24">
        <f>J19+K19</f>
        <v>0</v>
      </c>
      <c r="K20" s="26"/>
      <c r="L20" s="24">
        <f>L19+M19</f>
        <v>157992445</v>
      </c>
      <c r="M20" s="25"/>
      <c r="N20" s="18">
        <f>B20+D20+F20+H20+J20</f>
        <v>157992445</v>
      </c>
      <c r="P20" s="5" t="s">
        <v>0</v>
      </c>
      <c r="Q20" s="24">
        <f>Q19+R19</f>
        <v>19588</v>
      </c>
      <c r="R20" s="26"/>
      <c r="S20" s="24">
        <f>S19+T19</f>
        <v>1047</v>
      </c>
      <c r="T20" s="26"/>
      <c r="U20" s="24">
        <f>U19+V19</f>
        <v>1691</v>
      </c>
      <c r="V20" s="26"/>
      <c r="W20" s="24">
        <f>W19+X19</f>
        <v>9814</v>
      </c>
      <c r="X20" s="26"/>
      <c r="Y20" s="24">
        <f>Y19+Z19</f>
        <v>4220</v>
      </c>
      <c r="Z20" s="26"/>
      <c r="AA20" s="24">
        <f>AA19+AB19</f>
        <v>36360</v>
      </c>
      <c r="AB20" s="26"/>
      <c r="AC20" s="19">
        <f>Q20+S20+U20+W20+Y20</f>
        <v>36360</v>
      </c>
      <c r="AE20" s="5" t="s">
        <v>0</v>
      </c>
      <c r="AF20" s="27">
        <f>IFERROR(B20/Q20,"N.A.")</f>
        <v>6545.1038390851545</v>
      </c>
      <c r="AG20" s="28"/>
      <c r="AH20" s="27">
        <f>IFERROR(D20/S20,"N.A.")</f>
        <v>3424.9493791786053</v>
      </c>
      <c r="AI20" s="28"/>
      <c r="AJ20" s="27">
        <f>IFERROR(F20/U20,"N.A.")</f>
        <v>4664.0863394441167</v>
      </c>
      <c r="AK20" s="28"/>
      <c r="AL20" s="27">
        <f>IFERROR(H20/W20,"N.A.")</f>
        <v>1866.1156511106583</v>
      </c>
      <c r="AM20" s="28"/>
      <c r="AN20" s="27">
        <f>IFERROR(J20/Y20,"N.A.")</f>
        <v>0</v>
      </c>
      <c r="AO20" s="28"/>
      <c r="AP20" s="27">
        <f>IFERROR(L20/AA20,"N.A.")</f>
        <v>4345.2267601760177</v>
      </c>
      <c r="AQ20" s="28"/>
      <c r="AR20" s="16">
        <f>IFERROR(N20/AC20, "N.A.")</f>
        <v>4345.2267601760177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7065983</v>
      </c>
      <c r="C27" s="2"/>
      <c r="D27" s="2">
        <v>3093400</v>
      </c>
      <c r="E27" s="2"/>
      <c r="F27" s="2">
        <v>6526180</v>
      </c>
      <c r="G27" s="2"/>
      <c r="H27" s="2">
        <v>4696828.0000000009</v>
      </c>
      <c r="I27" s="2"/>
      <c r="J27" s="2">
        <v>0</v>
      </c>
      <c r="K27" s="2"/>
      <c r="L27" s="1">
        <f>B27+D27+F27+H27+J27</f>
        <v>21382391</v>
      </c>
      <c r="M27" s="13">
        <f>C27+E27+G27+I27+K27</f>
        <v>0</v>
      </c>
      <c r="N27" s="14">
        <f>L27+M27</f>
        <v>21382391</v>
      </c>
      <c r="P27" s="3" t="s">
        <v>12</v>
      </c>
      <c r="Q27" s="2">
        <v>2152</v>
      </c>
      <c r="R27" s="2">
        <v>0</v>
      </c>
      <c r="S27" s="2">
        <v>741</v>
      </c>
      <c r="T27" s="2">
        <v>0</v>
      </c>
      <c r="U27" s="2">
        <v>1095</v>
      </c>
      <c r="V27" s="2">
        <v>0</v>
      </c>
      <c r="W27" s="2">
        <v>2111</v>
      </c>
      <c r="X27" s="2">
        <v>0</v>
      </c>
      <c r="Y27" s="2">
        <v>448</v>
      </c>
      <c r="Z27" s="2">
        <v>0</v>
      </c>
      <c r="AA27" s="1">
        <f>Q27+S27+U27+W27+Y27</f>
        <v>6547</v>
      </c>
      <c r="AB27" s="13">
        <f>R27+T27+V27+X27+Z27</f>
        <v>0</v>
      </c>
      <c r="AC27" s="14">
        <f>AA27+AB27</f>
        <v>6547</v>
      </c>
      <c r="AE27" s="3" t="s">
        <v>12</v>
      </c>
      <c r="AF27" s="2">
        <f>IFERROR(B27/Q27, "N.A.")</f>
        <v>3283.4493494423791</v>
      </c>
      <c r="AG27" s="2" t="str">
        <f t="shared" ref="AG27:AR31" si="15">IFERROR(C27/R27, "N.A.")</f>
        <v>N.A.</v>
      </c>
      <c r="AH27" s="2">
        <f t="shared" si="15"/>
        <v>4174.6288798920377</v>
      </c>
      <c r="AI27" s="2" t="str">
        <f t="shared" si="15"/>
        <v>N.A.</v>
      </c>
      <c r="AJ27" s="2">
        <f t="shared" si="15"/>
        <v>5959.9817351598176</v>
      </c>
      <c r="AK27" s="2" t="str">
        <f t="shared" si="15"/>
        <v>N.A.</v>
      </c>
      <c r="AL27" s="2">
        <f t="shared" si="15"/>
        <v>2224.93036475604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3265.9830456697723</v>
      </c>
      <c r="AQ27" s="13" t="str">
        <f t="shared" si="15"/>
        <v>N.A.</v>
      </c>
      <c r="AR27" s="14">
        <f t="shared" si="15"/>
        <v>3265.9830456697723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14012485</v>
      </c>
      <c r="C29" s="2">
        <v>46650437.999999993</v>
      </c>
      <c r="D29" s="2"/>
      <c r="E29" s="2">
        <v>403125</v>
      </c>
      <c r="F29" s="2"/>
      <c r="G29" s="2"/>
      <c r="H29" s="2"/>
      <c r="I29" s="2">
        <v>7628502</v>
      </c>
      <c r="J29" s="2">
        <v>0</v>
      </c>
      <c r="K29" s="2"/>
      <c r="L29" s="1">
        <f t="shared" si="16"/>
        <v>14012485</v>
      </c>
      <c r="M29" s="13">
        <f t="shared" si="16"/>
        <v>54682064.999999993</v>
      </c>
      <c r="N29" s="14">
        <f t="shared" si="17"/>
        <v>68694550</v>
      </c>
      <c r="P29" s="3" t="s">
        <v>14</v>
      </c>
      <c r="Q29" s="2">
        <v>2865</v>
      </c>
      <c r="R29" s="2">
        <v>5574</v>
      </c>
      <c r="S29" s="2">
        <v>0</v>
      </c>
      <c r="T29" s="2">
        <v>75</v>
      </c>
      <c r="U29" s="2">
        <v>0</v>
      </c>
      <c r="V29" s="2">
        <v>0</v>
      </c>
      <c r="W29" s="2">
        <v>0</v>
      </c>
      <c r="X29" s="2">
        <v>1169</v>
      </c>
      <c r="Y29" s="2">
        <v>1008</v>
      </c>
      <c r="Z29" s="2">
        <v>0</v>
      </c>
      <c r="AA29" s="1">
        <f t="shared" si="18"/>
        <v>3873</v>
      </c>
      <c r="AB29" s="13">
        <f t="shared" si="18"/>
        <v>6818</v>
      </c>
      <c r="AC29" s="14">
        <f t="shared" si="19"/>
        <v>10691</v>
      </c>
      <c r="AE29" s="3" t="s">
        <v>14</v>
      </c>
      <c r="AF29" s="2">
        <f t="shared" si="20"/>
        <v>4890.9197207678881</v>
      </c>
      <c r="AG29" s="2">
        <f t="shared" si="15"/>
        <v>8369.2927879440249</v>
      </c>
      <c r="AH29" s="2" t="str">
        <f t="shared" si="15"/>
        <v>N.A.</v>
      </c>
      <c r="AI29" s="2">
        <f t="shared" si="15"/>
        <v>5375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6525.6646706586826</v>
      </c>
      <c r="AN29" s="2">
        <f t="shared" si="15"/>
        <v>0</v>
      </c>
      <c r="AO29" s="2" t="str">
        <f t="shared" si="15"/>
        <v>N.A.</v>
      </c>
      <c r="AP29" s="15">
        <f t="shared" si="15"/>
        <v>3617.9925122643945</v>
      </c>
      <c r="AQ29" s="13">
        <f t="shared" si="15"/>
        <v>8020.2500733352881</v>
      </c>
      <c r="AR29" s="14">
        <f t="shared" si="15"/>
        <v>6425.4559910204844</v>
      </c>
    </row>
    <row r="30" spans="1:44" ht="15" customHeight="1" thickBot="1" x14ac:dyDescent="0.3">
      <c r="A30" s="3" t="s">
        <v>15</v>
      </c>
      <c r="B30" s="2">
        <v>787135.00000000012</v>
      </c>
      <c r="C30" s="2">
        <v>1180000</v>
      </c>
      <c r="D30" s="2"/>
      <c r="E30" s="2"/>
      <c r="F30" s="2"/>
      <c r="G30" s="2"/>
      <c r="H30" s="2">
        <v>737400.00000000012</v>
      </c>
      <c r="I30" s="2"/>
      <c r="J30" s="2">
        <v>0</v>
      </c>
      <c r="K30" s="2"/>
      <c r="L30" s="1">
        <f t="shared" si="16"/>
        <v>1524535.0000000002</v>
      </c>
      <c r="M30" s="13">
        <f t="shared" si="16"/>
        <v>1180000</v>
      </c>
      <c r="N30" s="14">
        <f t="shared" si="17"/>
        <v>2704535</v>
      </c>
      <c r="P30" s="3" t="s">
        <v>15</v>
      </c>
      <c r="Q30" s="2">
        <v>346</v>
      </c>
      <c r="R30" s="2">
        <v>118</v>
      </c>
      <c r="S30" s="2">
        <v>0</v>
      </c>
      <c r="T30" s="2">
        <v>0</v>
      </c>
      <c r="U30" s="2">
        <v>0</v>
      </c>
      <c r="V30" s="2">
        <v>0</v>
      </c>
      <c r="W30" s="2">
        <v>2664</v>
      </c>
      <c r="X30" s="2">
        <v>0</v>
      </c>
      <c r="Y30" s="2">
        <v>1236</v>
      </c>
      <c r="Z30" s="2">
        <v>0</v>
      </c>
      <c r="AA30" s="1">
        <f t="shared" si="18"/>
        <v>4246</v>
      </c>
      <c r="AB30" s="13">
        <f t="shared" si="18"/>
        <v>118</v>
      </c>
      <c r="AC30" s="17">
        <f t="shared" si="19"/>
        <v>4364</v>
      </c>
      <c r="AE30" s="3" t="s">
        <v>15</v>
      </c>
      <c r="AF30" s="2">
        <f t="shared" si="20"/>
        <v>2274.9566473988443</v>
      </c>
      <c r="AG30" s="2">
        <f t="shared" si="15"/>
        <v>10000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276.80180180180184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359.05204898728221</v>
      </c>
      <c r="AQ30" s="13">
        <f t="shared" si="15"/>
        <v>10000</v>
      </c>
      <c r="AR30" s="14">
        <f t="shared" si="15"/>
        <v>619.73762603116404</v>
      </c>
    </row>
    <row r="31" spans="1:44" ht="15" customHeight="1" thickBot="1" x14ac:dyDescent="0.3">
      <c r="A31" s="4" t="s">
        <v>16</v>
      </c>
      <c r="B31" s="2">
        <v>21865603.000000004</v>
      </c>
      <c r="C31" s="2">
        <v>47830438.000000007</v>
      </c>
      <c r="D31" s="2">
        <v>3093400</v>
      </c>
      <c r="E31" s="2">
        <v>403125</v>
      </c>
      <c r="F31" s="2">
        <v>6526180</v>
      </c>
      <c r="G31" s="2"/>
      <c r="H31" s="2">
        <v>5434228</v>
      </c>
      <c r="I31" s="2">
        <v>7628502</v>
      </c>
      <c r="J31" s="2">
        <v>0</v>
      </c>
      <c r="K31" s="2"/>
      <c r="L31" s="1">
        <f t="shared" ref="L31" si="21">B31+D31+F31+H31+J31</f>
        <v>36919411</v>
      </c>
      <c r="M31" s="13">
        <f t="shared" ref="M31" si="22">C31+E31+G31+I31+K31</f>
        <v>55862065.000000007</v>
      </c>
      <c r="N31" s="17">
        <f t="shared" ref="N31" si="23">L31+M31</f>
        <v>92781476</v>
      </c>
      <c r="P31" s="4" t="s">
        <v>16</v>
      </c>
      <c r="Q31" s="2">
        <v>5363</v>
      </c>
      <c r="R31" s="2">
        <v>5692</v>
      </c>
      <c r="S31" s="2">
        <v>741</v>
      </c>
      <c r="T31" s="2">
        <v>75</v>
      </c>
      <c r="U31" s="2">
        <v>1095</v>
      </c>
      <c r="V31" s="2">
        <v>0</v>
      </c>
      <c r="W31" s="2">
        <v>4775</v>
      </c>
      <c r="X31" s="2">
        <v>1169</v>
      </c>
      <c r="Y31" s="2">
        <v>2692</v>
      </c>
      <c r="Z31" s="2">
        <v>0</v>
      </c>
      <c r="AA31" s="1">
        <f t="shared" ref="AA31" si="24">Q31+S31+U31+W31+Y31</f>
        <v>14666</v>
      </c>
      <c r="AB31" s="13">
        <f t="shared" ref="AB31" si="25">R31+T31+V31+X31+Z31</f>
        <v>6936</v>
      </c>
      <c r="AC31" s="14">
        <f t="shared" ref="AC31" si="26">AA31+AB31</f>
        <v>21602</v>
      </c>
      <c r="AE31" s="4" t="s">
        <v>16</v>
      </c>
      <c r="AF31" s="2">
        <f t="shared" si="20"/>
        <v>4077.1215737460384</v>
      </c>
      <c r="AG31" s="2">
        <f t="shared" si="15"/>
        <v>8403.0987350667619</v>
      </c>
      <c r="AH31" s="2">
        <f t="shared" si="15"/>
        <v>4174.6288798920377</v>
      </c>
      <c r="AI31" s="2">
        <f t="shared" si="15"/>
        <v>5375</v>
      </c>
      <c r="AJ31" s="2">
        <f t="shared" si="15"/>
        <v>5959.9817351598176</v>
      </c>
      <c r="AK31" s="2" t="str">
        <f t="shared" si="15"/>
        <v>N.A.</v>
      </c>
      <c r="AL31" s="2">
        <f t="shared" si="15"/>
        <v>1138.0582198952879</v>
      </c>
      <c r="AM31" s="2">
        <f t="shared" si="15"/>
        <v>6525.6646706586826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2517.3469930451383</v>
      </c>
      <c r="AQ31" s="13">
        <f t="shared" ref="AQ31" si="28">IFERROR(M31/AB31, "N.A.")</f>
        <v>8053.9309400230695</v>
      </c>
      <c r="AR31" s="14">
        <f t="shared" ref="AR31" si="29">IFERROR(N31/AC31, "N.A.")</f>
        <v>4295.0410147208595</v>
      </c>
    </row>
    <row r="32" spans="1:44" ht="15" customHeight="1" thickBot="1" x14ac:dyDescent="0.3">
      <c r="A32" s="5" t="s">
        <v>0</v>
      </c>
      <c r="B32" s="24">
        <f>B31+C31</f>
        <v>69696041.000000015</v>
      </c>
      <c r="C32" s="26"/>
      <c r="D32" s="24">
        <f>D31+E31</f>
        <v>3496525</v>
      </c>
      <c r="E32" s="26"/>
      <c r="F32" s="24">
        <f>F31+G31</f>
        <v>6526180</v>
      </c>
      <c r="G32" s="26"/>
      <c r="H32" s="24">
        <f>H31+I31</f>
        <v>13062730</v>
      </c>
      <c r="I32" s="26"/>
      <c r="J32" s="24">
        <f>J31+K31</f>
        <v>0</v>
      </c>
      <c r="K32" s="26"/>
      <c r="L32" s="24">
        <f>L31+M31</f>
        <v>92781476</v>
      </c>
      <c r="M32" s="25"/>
      <c r="N32" s="18">
        <f>B32+D32+F32+H32+J32</f>
        <v>92781476.000000015</v>
      </c>
      <c r="P32" s="5" t="s">
        <v>0</v>
      </c>
      <c r="Q32" s="24">
        <f>Q31+R31</f>
        <v>11055</v>
      </c>
      <c r="R32" s="26"/>
      <c r="S32" s="24">
        <f>S31+T31</f>
        <v>816</v>
      </c>
      <c r="T32" s="26"/>
      <c r="U32" s="24">
        <f>U31+V31</f>
        <v>1095</v>
      </c>
      <c r="V32" s="26"/>
      <c r="W32" s="24">
        <f>W31+X31</f>
        <v>5944</v>
      </c>
      <c r="X32" s="26"/>
      <c r="Y32" s="24">
        <f>Y31+Z31</f>
        <v>2692</v>
      </c>
      <c r="Z32" s="26"/>
      <c r="AA32" s="24">
        <f>AA31+AB31</f>
        <v>21602</v>
      </c>
      <c r="AB32" s="26"/>
      <c r="AC32" s="19">
        <f>Q32+S32+U32+W32+Y32</f>
        <v>21602</v>
      </c>
      <c r="AE32" s="5" t="s">
        <v>0</v>
      </c>
      <c r="AF32" s="27">
        <f>IFERROR(B32/Q32,"N.A.")</f>
        <v>6304.4813206693816</v>
      </c>
      <c r="AG32" s="28"/>
      <c r="AH32" s="27">
        <f>IFERROR(D32/S32,"N.A.")</f>
        <v>4284.9571078431372</v>
      </c>
      <c r="AI32" s="28"/>
      <c r="AJ32" s="27">
        <f>IFERROR(F32/U32,"N.A.")</f>
        <v>5959.9817351598176</v>
      </c>
      <c r="AK32" s="28"/>
      <c r="AL32" s="27">
        <f>IFERROR(H32/W32,"N.A.")</f>
        <v>2197.6329071332434</v>
      </c>
      <c r="AM32" s="28"/>
      <c r="AN32" s="27">
        <f>IFERROR(J32/Y32,"N.A.")</f>
        <v>0</v>
      </c>
      <c r="AO32" s="28"/>
      <c r="AP32" s="27">
        <f>IFERROR(L32/AA32,"N.A.")</f>
        <v>4295.0410147208595</v>
      </c>
      <c r="AQ32" s="28"/>
      <c r="AR32" s="16">
        <f>IFERROR(N32/AC32, "N.A.")</f>
        <v>4295.0410147208595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914609.99999999988</v>
      </c>
      <c r="C39" s="2"/>
      <c r="D39" s="2"/>
      <c r="E39" s="2"/>
      <c r="F39" s="2">
        <v>1360790</v>
      </c>
      <c r="G39" s="2"/>
      <c r="H39" s="2">
        <v>3943399</v>
      </c>
      <c r="I39" s="2"/>
      <c r="J39" s="2">
        <v>0</v>
      </c>
      <c r="K39" s="2"/>
      <c r="L39" s="1">
        <f>B39+D39+F39+H39+J39</f>
        <v>6218799</v>
      </c>
      <c r="M39" s="13">
        <f>C39+E39+G39+I39+K39</f>
        <v>0</v>
      </c>
      <c r="N39" s="14">
        <f>L39+M39</f>
        <v>6218799</v>
      </c>
      <c r="P39" s="3" t="s">
        <v>12</v>
      </c>
      <c r="Q39" s="2">
        <v>468</v>
      </c>
      <c r="R39" s="2">
        <v>0</v>
      </c>
      <c r="S39" s="2">
        <v>0</v>
      </c>
      <c r="T39" s="2">
        <v>0</v>
      </c>
      <c r="U39" s="2">
        <v>442</v>
      </c>
      <c r="V39" s="2">
        <v>0</v>
      </c>
      <c r="W39" s="2">
        <v>3033</v>
      </c>
      <c r="X39" s="2">
        <v>0</v>
      </c>
      <c r="Y39" s="2">
        <v>566</v>
      </c>
      <c r="Z39" s="2">
        <v>0</v>
      </c>
      <c r="AA39" s="1">
        <f>Q39+S39+U39+W39+Y39</f>
        <v>4509</v>
      </c>
      <c r="AB39" s="13">
        <f>R39+T39+V39+X39+Z39</f>
        <v>0</v>
      </c>
      <c r="AC39" s="14">
        <f>AA39+AB39</f>
        <v>4509</v>
      </c>
      <c r="AE39" s="3" t="s">
        <v>12</v>
      </c>
      <c r="AF39" s="2">
        <f>IFERROR(B39/Q39, "N.A.")</f>
        <v>1954.2948717948716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3078.7104072398188</v>
      </c>
      <c r="AK39" s="2" t="str">
        <f t="shared" si="30"/>
        <v>N.A.</v>
      </c>
      <c r="AL39" s="2">
        <f t="shared" si="30"/>
        <v>1300.1645235740191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1379.1969394544244</v>
      </c>
      <c r="AQ39" s="13" t="str">
        <f t="shared" si="30"/>
        <v>N.A.</v>
      </c>
      <c r="AR39" s="14">
        <f t="shared" si="30"/>
        <v>1379.1969394544244</v>
      </c>
    </row>
    <row r="40" spans="1:44" ht="15" customHeight="1" thickBot="1" x14ac:dyDescent="0.3">
      <c r="A40" s="3" t="s">
        <v>13</v>
      </c>
      <c r="B40" s="2">
        <v>1269089</v>
      </c>
      <c r="C40" s="2">
        <v>308000</v>
      </c>
      <c r="D40" s="2">
        <v>89397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1358486</v>
      </c>
      <c r="M40" s="13">
        <f t="shared" si="31"/>
        <v>308000</v>
      </c>
      <c r="N40" s="14">
        <f t="shared" ref="N40:N42" si="32">L40+M40</f>
        <v>1666486</v>
      </c>
      <c r="P40" s="3" t="s">
        <v>13</v>
      </c>
      <c r="Q40" s="2">
        <v>1040</v>
      </c>
      <c r="R40" s="2">
        <v>154</v>
      </c>
      <c r="S40" s="2">
        <v>231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1271</v>
      </c>
      <c r="AB40" s="13">
        <f t="shared" si="33"/>
        <v>154</v>
      </c>
      <c r="AC40" s="14">
        <f t="shared" ref="AC40:AC42" si="34">AA40+AB40</f>
        <v>1425</v>
      </c>
      <c r="AE40" s="3" t="s">
        <v>13</v>
      </c>
      <c r="AF40" s="2">
        <f t="shared" ref="AF40:AF43" si="35">IFERROR(B40/Q40, "N.A.")</f>
        <v>1220.2778846153847</v>
      </c>
      <c r="AG40" s="2">
        <f t="shared" si="30"/>
        <v>2000</v>
      </c>
      <c r="AH40" s="2">
        <f t="shared" si="30"/>
        <v>387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1068.8324154209283</v>
      </c>
      <c r="AQ40" s="13">
        <f t="shared" si="30"/>
        <v>2000</v>
      </c>
      <c r="AR40" s="14">
        <f t="shared" si="30"/>
        <v>1169.4638596491227</v>
      </c>
    </row>
    <row r="41" spans="1:44" ht="15" customHeight="1" thickBot="1" x14ac:dyDescent="0.3">
      <c r="A41" s="3" t="s">
        <v>14</v>
      </c>
      <c r="B41" s="2">
        <v>13260054</v>
      </c>
      <c r="C41" s="2">
        <v>42757699.999999993</v>
      </c>
      <c r="D41" s="2"/>
      <c r="E41" s="2"/>
      <c r="F41" s="2"/>
      <c r="G41" s="2">
        <v>0</v>
      </c>
      <c r="H41" s="2"/>
      <c r="I41" s="2">
        <v>1244400.0000000002</v>
      </c>
      <c r="J41" s="2">
        <v>0</v>
      </c>
      <c r="K41" s="2"/>
      <c r="L41" s="1">
        <f t="shared" si="31"/>
        <v>13260054</v>
      </c>
      <c r="M41" s="13">
        <f t="shared" si="31"/>
        <v>44002099.999999993</v>
      </c>
      <c r="N41" s="14">
        <f t="shared" si="32"/>
        <v>57262153.999999993</v>
      </c>
      <c r="P41" s="3" t="s">
        <v>14</v>
      </c>
      <c r="Q41" s="2">
        <v>2929</v>
      </c>
      <c r="R41" s="2">
        <v>3942</v>
      </c>
      <c r="S41" s="2">
        <v>0</v>
      </c>
      <c r="T41" s="2">
        <v>0</v>
      </c>
      <c r="U41" s="2">
        <v>0</v>
      </c>
      <c r="V41" s="2">
        <v>154</v>
      </c>
      <c r="W41" s="2">
        <v>0</v>
      </c>
      <c r="X41" s="2">
        <v>641</v>
      </c>
      <c r="Y41" s="2">
        <v>962</v>
      </c>
      <c r="Z41" s="2">
        <v>0</v>
      </c>
      <c r="AA41" s="1">
        <f t="shared" si="33"/>
        <v>3891</v>
      </c>
      <c r="AB41" s="13">
        <f t="shared" si="33"/>
        <v>4737</v>
      </c>
      <c r="AC41" s="14">
        <f t="shared" si="34"/>
        <v>8628</v>
      </c>
      <c r="AE41" s="3" t="s">
        <v>14</v>
      </c>
      <c r="AF41" s="2">
        <f t="shared" si="35"/>
        <v>4527.1608057357462</v>
      </c>
      <c r="AG41" s="2">
        <f t="shared" si="30"/>
        <v>10846.702181633687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1941.3416536661471</v>
      </c>
      <c r="AN41" s="2">
        <f t="shared" si="30"/>
        <v>0</v>
      </c>
      <c r="AO41" s="2" t="str">
        <f t="shared" si="30"/>
        <v>N.A.</v>
      </c>
      <c r="AP41" s="15">
        <f t="shared" si="30"/>
        <v>3407.8781804163455</v>
      </c>
      <c r="AQ41" s="13">
        <f t="shared" si="30"/>
        <v>9289.0225881359493</v>
      </c>
      <c r="AR41" s="14">
        <f t="shared" si="30"/>
        <v>6636.7818729717192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63529.999999999993</v>
      </c>
      <c r="I42" s="2"/>
      <c r="J42" s="2"/>
      <c r="K42" s="2"/>
      <c r="L42" s="1">
        <f t="shared" si="31"/>
        <v>63529.999999999993</v>
      </c>
      <c r="M42" s="13">
        <f t="shared" si="31"/>
        <v>0</v>
      </c>
      <c r="N42" s="14">
        <f t="shared" si="32"/>
        <v>63529.999999999993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196</v>
      </c>
      <c r="X42" s="2">
        <v>0</v>
      </c>
      <c r="Y42" s="2">
        <v>0</v>
      </c>
      <c r="Z42" s="2">
        <v>0</v>
      </c>
      <c r="AA42" s="1">
        <f t="shared" si="33"/>
        <v>196</v>
      </c>
      <c r="AB42" s="13">
        <f t="shared" si="33"/>
        <v>0</v>
      </c>
      <c r="AC42" s="14">
        <f t="shared" si="34"/>
        <v>196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324.13265306122446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324.13265306122446</v>
      </c>
      <c r="AQ42" s="13" t="str">
        <f t="shared" si="30"/>
        <v>N.A.</v>
      </c>
      <c r="AR42" s="14">
        <f t="shared" si="30"/>
        <v>324.13265306122446</v>
      </c>
    </row>
    <row r="43" spans="1:44" ht="15" customHeight="1" thickBot="1" x14ac:dyDescent="0.3">
      <c r="A43" s="4" t="s">
        <v>16</v>
      </c>
      <c r="B43" s="2">
        <v>15443753.000000002</v>
      </c>
      <c r="C43" s="2">
        <v>43065699.999999993</v>
      </c>
      <c r="D43" s="2">
        <v>89397</v>
      </c>
      <c r="E43" s="2"/>
      <c r="F43" s="2">
        <v>1360790</v>
      </c>
      <c r="G43" s="2">
        <v>0</v>
      </c>
      <c r="H43" s="2">
        <v>4006928.9999999986</v>
      </c>
      <c r="I43" s="2">
        <v>1244400.0000000002</v>
      </c>
      <c r="J43" s="2">
        <v>0</v>
      </c>
      <c r="K43" s="2"/>
      <c r="L43" s="1">
        <f t="shared" ref="L43" si="36">B43+D43+F43+H43+J43</f>
        <v>20900869</v>
      </c>
      <c r="M43" s="13">
        <f t="shared" ref="M43" si="37">C43+E43+G43+I43+K43</f>
        <v>44310099.999999993</v>
      </c>
      <c r="N43" s="17">
        <f t="shared" ref="N43" si="38">L43+M43</f>
        <v>65210968.999999993</v>
      </c>
      <c r="P43" s="4" t="s">
        <v>16</v>
      </c>
      <c r="Q43" s="2">
        <v>4437</v>
      </c>
      <c r="R43" s="2">
        <v>4096</v>
      </c>
      <c r="S43" s="2">
        <v>231</v>
      </c>
      <c r="T43" s="2">
        <v>0</v>
      </c>
      <c r="U43" s="2">
        <v>442</v>
      </c>
      <c r="V43" s="2">
        <v>154</v>
      </c>
      <c r="W43" s="2">
        <v>3229</v>
      </c>
      <c r="X43" s="2">
        <v>641</v>
      </c>
      <c r="Y43" s="2">
        <v>1528</v>
      </c>
      <c r="Z43" s="2">
        <v>0</v>
      </c>
      <c r="AA43" s="1">
        <f t="shared" ref="AA43" si="39">Q43+S43+U43+W43+Y43</f>
        <v>9867</v>
      </c>
      <c r="AB43" s="13">
        <f t="shared" ref="AB43" si="40">R43+T43+V43+X43+Z43</f>
        <v>4891</v>
      </c>
      <c r="AC43" s="17">
        <f t="shared" ref="AC43" si="41">AA43+AB43</f>
        <v>14758</v>
      </c>
      <c r="AE43" s="4" t="s">
        <v>16</v>
      </c>
      <c r="AF43" s="2">
        <f t="shared" si="35"/>
        <v>3480.6745548794233</v>
      </c>
      <c r="AG43" s="2">
        <f t="shared" si="30"/>
        <v>10514.086914062498</v>
      </c>
      <c r="AH43" s="2">
        <f t="shared" si="30"/>
        <v>387</v>
      </c>
      <c r="AI43" s="2" t="str">
        <f t="shared" si="30"/>
        <v>N.A.</v>
      </c>
      <c r="AJ43" s="2">
        <f t="shared" si="30"/>
        <v>3078.7104072398188</v>
      </c>
      <c r="AK43" s="2">
        <f t="shared" si="30"/>
        <v>0</v>
      </c>
      <c r="AL43" s="2">
        <f t="shared" si="30"/>
        <v>1240.9194797150817</v>
      </c>
      <c r="AM43" s="2">
        <f t="shared" si="30"/>
        <v>1941.3416536661471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2118.2597547380155</v>
      </c>
      <c r="AQ43" s="13">
        <f t="shared" ref="AQ43" si="43">IFERROR(M43/AB43, "N.A.")</f>
        <v>9059.5174810877106</v>
      </c>
      <c r="AR43" s="14">
        <f t="shared" ref="AR43" si="44">IFERROR(N43/AC43, "N.A.")</f>
        <v>4418.6860685729771</v>
      </c>
    </row>
    <row r="44" spans="1:44" ht="15" customHeight="1" thickBot="1" x14ac:dyDescent="0.3">
      <c r="A44" s="5" t="s">
        <v>0</v>
      </c>
      <c r="B44" s="24">
        <f>B43+C43</f>
        <v>58509452.999999993</v>
      </c>
      <c r="C44" s="26"/>
      <c r="D44" s="24">
        <f>D43+E43</f>
        <v>89397</v>
      </c>
      <c r="E44" s="26"/>
      <c r="F44" s="24">
        <f>F43+G43</f>
        <v>1360790</v>
      </c>
      <c r="G44" s="26"/>
      <c r="H44" s="24">
        <f>H43+I43</f>
        <v>5251328.9999999991</v>
      </c>
      <c r="I44" s="26"/>
      <c r="J44" s="24">
        <f>J43+K43</f>
        <v>0</v>
      </c>
      <c r="K44" s="26"/>
      <c r="L44" s="24">
        <f>L43+M43</f>
        <v>65210968.999999993</v>
      </c>
      <c r="M44" s="25"/>
      <c r="N44" s="18">
        <f>B44+D44+F44+H44+J44</f>
        <v>65210968.999999993</v>
      </c>
      <c r="P44" s="5" t="s">
        <v>0</v>
      </c>
      <c r="Q44" s="24">
        <f>Q43+R43</f>
        <v>8533</v>
      </c>
      <c r="R44" s="26"/>
      <c r="S44" s="24">
        <f>S43+T43</f>
        <v>231</v>
      </c>
      <c r="T44" s="26"/>
      <c r="U44" s="24">
        <f>U43+V43</f>
        <v>596</v>
      </c>
      <c r="V44" s="26"/>
      <c r="W44" s="24">
        <f>W43+X43</f>
        <v>3870</v>
      </c>
      <c r="X44" s="26"/>
      <c r="Y44" s="24">
        <f>Y43+Z43</f>
        <v>1528</v>
      </c>
      <c r="Z44" s="26"/>
      <c r="AA44" s="24">
        <f>AA43+AB43</f>
        <v>14758</v>
      </c>
      <c r="AB44" s="25"/>
      <c r="AC44" s="18">
        <f>Q44+S44+U44+W44+Y44</f>
        <v>14758</v>
      </c>
      <c r="AE44" s="5" t="s">
        <v>0</v>
      </c>
      <c r="AF44" s="27">
        <f>IFERROR(B44/Q44,"N.A.")</f>
        <v>6856.8443689206597</v>
      </c>
      <c r="AG44" s="28"/>
      <c r="AH44" s="27">
        <f>IFERROR(D44/S44,"N.A.")</f>
        <v>387</v>
      </c>
      <c r="AI44" s="28"/>
      <c r="AJ44" s="27">
        <f>IFERROR(F44/U44,"N.A.")</f>
        <v>2283.2046979865772</v>
      </c>
      <c r="AK44" s="28"/>
      <c r="AL44" s="27">
        <f>IFERROR(H44/W44,"N.A.")</f>
        <v>1356.9325581395346</v>
      </c>
      <c r="AM44" s="28"/>
      <c r="AN44" s="27">
        <f>IFERROR(J44/Y44,"N.A.")</f>
        <v>0</v>
      </c>
      <c r="AO44" s="28"/>
      <c r="AP44" s="27">
        <f>IFERROR(L44/AA44,"N.A.")</f>
        <v>4418.6860685729771</v>
      </c>
      <c r="AQ44" s="28"/>
      <c r="AR44" s="16">
        <f>IFERROR(N44/AC44, "N.A.")</f>
        <v>4418.6860685729771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2005950</v>
      </c>
      <c r="C15" s="2"/>
      <c r="D15" s="2">
        <v>4323435</v>
      </c>
      <c r="E15" s="2"/>
      <c r="F15" s="2">
        <v>4661750</v>
      </c>
      <c r="G15" s="2"/>
      <c r="H15" s="2">
        <v>635360.00000000012</v>
      </c>
      <c r="I15" s="2"/>
      <c r="J15" s="2"/>
      <c r="K15" s="2"/>
      <c r="L15" s="1">
        <f>B15+D15+F15+H15+J15</f>
        <v>11626495</v>
      </c>
      <c r="M15" s="13">
        <f>C15+E15+G15+I15+K15</f>
        <v>0</v>
      </c>
      <c r="N15" s="14">
        <f>L15+M15</f>
        <v>11626495</v>
      </c>
      <c r="P15" s="3" t="s">
        <v>12</v>
      </c>
      <c r="Q15" s="2">
        <v>537</v>
      </c>
      <c r="R15" s="2">
        <v>0</v>
      </c>
      <c r="S15" s="2">
        <v>854</v>
      </c>
      <c r="T15" s="2">
        <v>0</v>
      </c>
      <c r="U15" s="2">
        <v>449</v>
      </c>
      <c r="V15" s="2">
        <v>0</v>
      </c>
      <c r="W15" s="2">
        <v>132</v>
      </c>
      <c r="X15" s="2">
        <v>0</v>
      </c>
      <c r="Y15" s="2">
        <v>0</v>
      </c>
      <c r="Z15" s="2">
        <v>0</v>
      </c>
      <c r="AA15" s="1">
        <f>Q15+S15+U15+W15+Y15</f>
        <v>1972</v>
      </c>
      <c r="AB15" s="13">
        <f>R15+T15+V15+X15+Z15</f>
        <v>0</v>
      </c>
      <c r="AC15" s="14">
        <f>AA15+AB15</f>
        <v>1972</v>
      </c>
      <c r="AE15" s="3" t="s">
        <v>12</v>
      </c>
      <c r="AF15" s="2">
        <f>IFERROR(B15/Q15, "N.A.")</f>
        <v>3735.4748603351954</v>
      </c>
      <c r="AG15" s="2" t="str">
        <f t="shared" ref="AG15:AR19" si="0">IFERROR(C15/R15, "N.A.")</f>
        <v>N.A.</v>
      </c>
      <c r="AH15" s="2">
        <f t="shared" si="0"/>
        <v>5062.5702576112408</v>
      </c>
      <c r="AI15" s="2" t="str">
        <f t="shared" si="0"/>
        <v>N.A.</v>
      </c>
      <c r="AJ15" s="2">
        <f t="shared" si="0"/>
        <v>10382.516703786192</v>
      </c>
      <c r="AK15" s="2" t="str">
        <f t="shared" si="0"/>
        <v>N.A.</v>
      </c>
      <c r="AL15" s="2">
        <f t="shared" si="0"/>
        <v>4813.3333333333339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5895.7885395537523</v>
      </c>
      <c r="AQ15" s="13" t="str">
        <f t="shared" si="0"/>
        <v>N.A.</v>
      </c>
      <c r="AR15" s="14">
        <f t="shared" si="0"/>
        <v>5895.7885395537523</v>
      </c>
    </row>
    <row r="16" spans="1:44" ht="15" customHeight="1" thickBot="1" x14ac:dyDescent="0.3">
      <c r="A16" s="3" t="s">
        <v>13</v>
      </c>
      <c r="B16" s="2">
        <v>3134700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3134700</v>
      </c>
      <c r="M16" s="13">
        <f t="shared" si="1"/>
        <v>0</v>
      </c>
      <c r="N16" s="14">
        <f t="shared" ref="N16:N18" si="2">L16+M16</f>
        <v>3134700</v>
      </c>
      <c r="P16" s="3" t="s">
        <v>13</v>
      </c>
      <c r="Q16" s="2">
        <v>405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405</v>
      </c>
      <c r="AB16" s="13">
        <f t="shared" si="3"/>
        <v>0</v>
      </c>
      <c r="AC16" s="14">
        <f t="shared" ref="AC16:AC18" si="4">AA16+AB16</f>
        <v>405</v>
      </c>
      <c r="AE16" s="3" t="s">
        <v>13</v>
      </c>
      <c r="AF16" s="2">
        <f t="shared" ref="AF16:AF19" si="5">IFERROR(B16/Q16, "N.A.")</f>
        <v>7740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7740</v>
      </c>
      <c r="AQ16" s="13" t="str">
        <f t="shared" si="0"/>
        <v>N.A.</v>
      </c>
      <c r="AR16" s="14">
        <f t="shared" si="0"/>
        <v>7740</v>
      </c>
    </row>
    <row r="17" spans="1:44" ht="15" customHeight="1" thickBot="1" x14ac:dyDescent="0.3">
      <c r="A17" s="3" t="s">
        <v>14</v>
      </c>
      <c r="B17" s="2">
        <v>6517740</v>
      </c>
      <c r="C17" s="2">
        <v>33172210</v>
      </c>
      <c r="D17" s="2">
        <v>9852000</v>
      </c>
      <c r="E17" s="2"/>
      <c r="F17" s="2"/>
      <c r="G17" s="2">
        <v>0</v>
      </c>
      <c r="H17" s="2"/>
      <c r="I17" s="2">
        <v>176000</v>
      </c>
      <c r="J17" s="2">
        <v>0</v>
      </c>
      <c r="K17" s="2"/>
      <c r="L17" s="1">
        <f t="shared" si="1"/>
        <v>16369740</v>
      </c>
      <c r="M17" s="13">
        <f t="shared" si="1"/>
        <v>33348210</v>
      </c>
      <c r="N17" s="14">
        <f t="shared" si="2"/>
        <v>49717950</v>
      </c>
      <c r="P17" s="3" t="s">
        <v>14</v>
      </c>
      <c r="Q17" s="2">
        <v>1796</v>
      </c>
      <c r="R17" s="2">
        <v>6744</v>
      </c>
      <c r="S17" s="2">
        <v>854</v>
      </c>
      <c r="T17" s="2">
        <v>0</v>
      </c>
      <c r="U17" s="2">
        <v>0</v>
      </c>
      <c r="V17" s="2">
        <v>44</v>
      </c>
      <c r="W17" s="2">
        <v>0</v>
      </c>
      <c r="X17" s="2">
        <v>44</v>
      </c>
      <c r="Y17" s="2">
        <v>88</v>
      </c>
      <c r="Z17" s="2">
        <v>0</v>
      </c>
      <c r="AA17" s="1">
        <f t="shared" si="3"/>
        <v>2738</v>
      </c>
      <c r="AB17" s="13">
        <f t="shared" si="3"/>
        <v>6832</v>
      </c>
      <c r="AC17" s="14">
        <f t="shared" si="4"/>
        <v>9570</v>
      </c>
      <c r="AE17" s="3" t="s">
        <v>14</v>
      </c>
      <c r="AF17" s="2">
        <f t="shared" si="5"/>
        <v>3629.0311804008907</v>
      </c>
      <c r="AG17" s="2">
        <f t="shared" si="0"/>
        <v>4918.7737247924078</v>
      </c>
      <c r="AH17" s="2">
        <f t="shared" si="0"/>
        <v>11536.299765807962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4000</v>
      </c>
      <c r="AN17" s="2">
        <f t="shared" si="0"/>
        <v>0</v>
      </c>
      <c r="AO17" s="2" t="str">
        <f t="shared" si="0"/>
        <v>N.A.</v>
      </c>
      <c r="AP17" s="15">
        <f t="shared" si="0"/>
        <v>5978.7216946676408</v>
      </c>
      <c r="AQ17" s="13">
        <f t="shared" si="0"/>
        <v>4881.1782786885242</v>
      </c>
      <c r="AR17" s="14">
        <f t="shared" si="0"/>
        <v>5195.1880877742942</v>
      </c>
    </row>
    <row r="18" spans="1:44" ht="15" customHeight="1" thickBot="1" x14ac:dyDescent="0.3">
      <c r="A18" s="3" t="s">
        <v>15</v>
      </c>
      <c r="B18" s="2"/>
      <c r="C18" s="2"/>
      <c r="D18" s="2">
        <v>1052425</v>
      </c>
      <c r="E18" s="2"/>
      <c r="F18" s="2"/>
      <c r="G18" s="2">
        <v>8351100</v>
      </c>
      <c r="H18" s="2">
        <v>870750</v>
      </c>
      <c r="I18" s="2"/>
      <c r="J18" s="2"/>
      <c r="K18" s="2"/>
      <c r="L18" s="1">
        <f t="shared" si="1"/>
        <v>1923175</v>
      </c>
      <c r="M18" s="13">
        <f t="shared" si="1"/>
        <v>8351100</v>
      </c>
      <c r="N18" s="14">
        <f t="shared" si="2"/>
        <v>10274275</v>
      </c>
      <c r="P18" s="3" t="s">
        <v>15</v>
      </c>
      <c r="Q18" s="2">
        <v>0</v>
      </c>
      <c r="R18" s="2">
        <v>0</v>
      </c>
      <c r="S18" s="2">
        <v>1259</v>
      </c>
      <c r="T18" s="2">
        <v>0</v>
      </c>
      <c r="U18" s="2">
        <v>0</v>
      </c>
      <c r="V18" s="2">
        <v>1215</v>
      </c>
      <c r="W18" s="2">
        <v>405</v>
      </c>
      <c r="X18" s="2">
        <v>0</v>
      </c>
      <c r="Y18" s="2">
        <v>0</v>
      </c>
      <c r="Z18" s="2">
        <v>0</v>
      </c>
      <c r="AA18" s="1">
        <f t="shared" si="3"/>
        <v>1664</v>
      </c>
      <c r="AB18" s="13">
        <f t="shared" si="3"/>
        <v>1215</v>
      </c>
      <c r="AC18" s="17">
        <f t="shared" si="4"/>
        <v>2879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835.92136616362188</v>
      </c>
      <c r="AI18" s="2" t="str">
        <f t="shared" si="0"/>
        <v>N.A.</v>
      </c>
      <c r="AJ18" s="2" t="str">
        <f t="shared" si="0"/>
        <v>N.A.</v>
      </c>
      <c r="AK18" s="2">
        <f t="shared" si="0"/>
        <v>6873.333333333333</v>
      </c>
      <c r="AL18" s="2">
        <f t="shared" si="0"/>
        <v>2150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1155.7542067307693</v>
      </c>
      <c r="AQ18" s="13">
        <f t="shared" si="0"/>
        <v>6873.333333333333</v>
      </c>
      <c r="AR18" s="14">
        <f t="shared" si="0"/>
        <v>3568.6957276832231</v>
      </c>
    </row>
    <row r="19" spans="1:44" ht="15" customHeight="1" thickBot="1" x14ac:dyDescent="0.3">
      <c r="A19" s="4" t="s">
        <v>16</v>
      </c>
      <c r="B19" s="2">
        <v>11658390</v>
      </c>
      <c r="C19" s="2">
        <v>33172210</v>
      </c>
      <c r="D19" s="2">
        <v>15227860.000000002</v>
      </c>
      <c r="E19" s="2"/>
      <c r="F19" s="2">
        <v>4661750</v>
      </c>
      <c r="G19" s="2">
        <v>8351100.0000000009</v>
      </c>
      <c r="H19" s="2">
        <v>1506110.0000000002</v>
      </c>
      <c r="I19" s="2">
        <v>176000</v>
      </c>
      <c r="J19" s="2">
        <v>0</v>
      </c>
      <c r="K19" s="2"/>
      <c r="L19" s="1">
        <f t="shared" ref="L19" si="6">B19+D19+F19+H19+J19</f>
        <v>33054110</v>
      </c>
      <c r="M19" s="13">
        <f t="shared" ref="M19" si="7">C19+E19+G19+I19+K19</f>
        <v>41699310</v>
      </c>
      <c r="N19" s="17">
        <f t="shared" ref="N19" si="8">L19+M19</f>
        <v>74753420</v>
      </c>
      <c r="P19" s="4" t="s">
        <v>16</v>
      </c>
      <c r="Q19" s="2">
        <v>2738</v>
      </c>
      <c r="R19" s="2">
        <v>6744</v>
      </c>
      <c r="S19" s="2">
        <v>2967</v>
      </c>
      <c r="T19" s="2">
        <v>0</v>
      </c>
      <c r="U19" s="2">
        <v>449</v>
      </c>
      <c r="V19" s="2">
        <v>1259</v>
      </c>
      <c r="W19" s="2">
        <v>537</v>
      </c>
      <c r="X19" s="2">
        <v>44</v>
      </c>
      <c r="Y19" s="2">
        <v>88</v>
      </c>
      <c r="Z19" s="2">
        <v>0</v>
      </c>
      <c r="AA19" s="1">
        <f t="shared" ref="AA19" si="9">Q19+S19+U19+W19+Y19</f>
        <v>6779</v>
      </c>
      <c r="AB19" s="13">
        <f t="shared" ref="AB19" si="10">R19+T19+V19+X19+Z19</f>
        <v>8047</v>
      </c>
      <c r="AC19" s="14">
        <f t="shared" ref="AC19" si="11">AA19+AB19</f>
        <v>14826</v>
      </c>
      <c r="AE19" s="4" t="s">
        <v>16</v>
      </c>
      <c r="AF19" s="2">
        <f t="shared" si="5"/>
        <v>4257.9948867786707</v>
      </c>
      <c r="AG19" s="2">
        <f t="shared" si="0"/>
        <v>4918.7737247924078</v>
      </c>
      <c r="AH19" s="2">
        <f t="shared" si="0"/>
        <v>5132.4098415908329</v>
      </c>
      <c r="AI19" s="2" t="str">
        <f t="shared" si="0"/>
        <v>N.A.</v>
      </c>
      <c r="AJ19" s="2">
        <f t="shared" si="0"/>
        <v>10382.516703786192</v>
      </c>
      <c r="AK19" s="2">
        <f t="shared" si="0"/>
        <v>6633.1215250198575</v>
      </c>
      <c r="AL19" s="2">
        <f t="shared" si="0"/>
        <v>2804.6741154562387</v>
      </c>
      <c r="AM19" s="2">
        <f t="shared" si="0"/>
        <v>4000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4875.9566307715004</v>
      </c>
      <c r="AQ19" s="13">
        <f t="shared" ref="AQ19" si="13">IFERROR(M19/AB19, "N.A.")</f>
        <v>5181.969678140922</v>
      </c>
      <c r="AR19" s="14">
        <f t="shared" ref="AR19" si="14">IFERROR(N19/AC19, "N.A.")</f>
        <v>5042.0491029272898</v>
      </c>
    </row>
    <row r="20" spans="1:44" ht="15" customHeight="1" thickBot="1" x14ac:dyDescent="0.3">
      <c r="A20" s="5" t="s">
        <v>0</v>
      </c>
      <c r="B20" s="24">
        <f>B19+C19</f>
        <v>44830600</v>
      </c>
      <c r="C20" s="26"/>
      <c r="D20" s="24">
        <f>D19+E19</f>
        <v>15227860.000000002</v>
      </c>
      <c r="E20" s="26"/>
      <c r="F20" s="24">
        <f>F19+G19</f>
        <v>13012850</v>
      </c>
      <c r="G20" s="26"/>
      <c r="H20" s="24">
        <f>H19+I19</f>
        <v>1682110.0000000002</v>
      </c>
      <c r="I20" s="26"/>
      <c r="J20" s="24">
        <f>J19+K19</f>
        <v>0</v>
      </c>
      <c r="K20" s="26"/>
      <c r="L20" s="24">
        <f>L19+M19</f>
        <v>74753420</v>
      </c>
      <c r="M20" s="25"/>
      <c r="N20" s="18">
        <f>B20+D20+F20+H20+J20</f>
        <v>74753420</v>
      </c>
      <c r="P20" s="5" t="s">
        <v>0</v>
      </c>
      <c r="Q20" s="24">
        <f>Q19+R19</f>
        <v>9482</v>
      </c>
      <c r="R20" s="26"/>
      <c r="S20" s="24">
        <f>S19+T19</f>
        <v>2967</v>
      </c>
      <c r="T20" s="26"/>
      <c r="U20" s="24">
        <f>U19+V19</f>
        <v>1708</v>
      </c>
      <c r="V20" s="26"/>
      <c r="W20" s="24">
        <f>W19+X19</f>
        <v>581</v>
      </c>
      <c r="X20" s="26"/>
      <c r="Y20" s="24">
        <f>Y19+Z19</f>
        <v>88</v>
      </c>
      <c r="Z20" s="26"/>
      <c r="AA20" s="24">
        <f>AA19+AB19</f>
        <v>14826</v>
      </c>
      <c r="AB20" s="26"/>
      <c r="AC20" s="19">
        <f>Q20+S20+U20+W20+Y20</f>
        <v>14826</v>
      </c>
      <c r="AE20" s="5" t="s">
        <v>0</v>
      </c>
      <c r="AF20" s="27">
        <f>IFERROR(B20/Q20,"N.A.")</f>
        <v>4727.9687829571822</v>
      </c>
      <c r="AG20" s="28"/>
      <c r="AH20" s="27">
        <f>IFERROR(D20/S20,"N.A.")</f>
        <v>5132.4098415908329</v>
      </c>
      <c r="AI20" s="28"/>
      <c r="AJ20" s="27">
        <f>IFERROR(F20/U20,"N.A.")</f>
        <v>7618.7646370023422</v>
      </c>
      <c r="AK20" s="28"/>
      <c r="AL20" s="27">
        <f>IFERROR(H20/W20,"N.A.")</f>
        <v>2895.1979345955256</v>
      </c>
      <c r="AM20" s="28"/>
      <c r="AN20" s="27">
        <f>IFERROR(J20/Y20,"N.A.")</f>
        <v>0</v>
      </c>
      <c r="AO20" s="28"/>
      <c r="AP20" s="27">
        <f>IFERROR(L20/AA20,"N.A.")</f>
        <v>5042.0491029272898</v>
      </c>
      <c r="AQ20" s="28"/>
      <c r="AR20" s="16">
        <f>IFERROR(N20/AC20, "N.A.")</f>
        <v>5042.0491029272898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1135200</v>
      </c>
      <c r="C27" s="2"/>
      <c r="D27" s="2">
        <v>4323435</v>
      </c>
      <c r="E27" s="2"/>
      <c r="F27" s="2">
        <v>4661750</v>
      </c>
      <c r="G27" s="2"/>
      <c r="H27" s="2"/>
      <c r="I27" s="2"/>
      <c r="J27" s="2"/>
      <c r="K27" s="2"/>
      <c r="L27" s="1">
        <f>B27+D27+F27+H27+J27</f>
        <v>10120385</v>
      </c>
      <c r="M27" s="13">
        <f>C27+E27+G27+I27+K27</f>
        <v>0</v>
      </c>
      <c r="N27" s="14">
        <f>L27+M27</f>
        <v>10120385</v>
      </c>
      <c r="P27" s="3" t="s">
        <v>12</v>
      </c>
      <c r="Q27" s="2">
        <v>132</v>
      </c>
      <c r="R27" s="2">
        <v>0</v>
      </c>
      <c r="S27" s="2">
        <v>854</v>
      </c>
      <c r="T27" s="2">
        <v>0</v>
      </c>
      <c r="U27" s="2">
        <v>449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1435</v>
      </c>
      <c r="AB27" s="13">
        <f>R27+T27+V27+X27+Z27</f>
        <v>0</v>
      </c>
      <c r="AC27" s="14">
        <f>AA27+AB27</f>
        <v>1435</v>
      </c>
      <c r="AE27" s="3" t="s">
        <v>12</v>
      </c>
      <c r="AF27" s="2">
        <f>IFERROR(B27/Q27, "N.A.")</f>
        <v>8600</v>
      </c>
      <c r="AG27" s="2" t="str">
        <f t="shared" ref="AG27:AR31" si="15">IFERROR(C27/R27, "N.A.")</f>
        <v>N.A.</v>
      </c>
      <c r="AH27" s="2">
        <f t="shared" si="15"/>
        <v>5062.5702576112408</v>
      </c>
      <c r="AI27" s="2" t="str">
        <f t="shared" si="15"/>
        <v>N.A.</v>
      </c>
      <c r="AJ27" s="2">
        <f t="shared" si="15"/>
        <v>10382.516703786192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7052.5331010452965</v>
      </c>
      <c r="AQ27" s="13" t="str">
        <f t="shared" si="15"/>
        <v>N.A.</v>
      </c>
      <c r="AR27" s="14">
        <f t="shared" si="15"/>
        <v>7052.5331010452965</v>
      </c>
    </row>
    <row r="28" spans="1:44" ht="15" customHeight="1" thickBot="1" x14ac:dyDescent="0.3">
      <c r="A28" s="3" t="s">
        <v>13</v>
      </c>
      <c r="B28" s="2">
        <v>3134700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3134700</v>
      </c>
      <c r="M28" s="13">
        <f t="shared" si="16"/>
        <v>0</v>
      </c>
      <c r="N28" s="14">
        <f t="shared" ref="N28:N30" si="17">L28+M28</f>
        <v>3134700</v>
      </c>
      <c r="P28" s="3" t="s">
        <v>13</v>
      </c>
      <c r="Q28" s="2">
        <v>405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405</v>
      </c>
      <c r="AB28" s="13">
        <f t="shared" si="18"/>
        <v>0</v>
      </c>
      <c r="AC28" s="14">
        <f t="shared" ref="AC28:AC30" si="19">AA28+AB28</f>
        <v>405</v>
      </c>
      <c r="AE28" s="3" t="s">
        <v>13</v>
      </c>
      <c r="AF28" s="2">
        <f t="shared" ref="AF28:AF31" si="20">IFERROR(B28/Q28, "N.A.")</f>
        <v>7740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7740</v>
      </c>
      <c r="AQ28" s="13" t="str">
        <f t="shared" si="15"/>
        <v>N.A.</v>
      </c>
      <c r="AR28" s="14">
        <f t="shared" si="15"/>
        <v>7740</v>
      </c>
    </row>
    <row r="29" spans="1:44" ht="15" customHeight="1" thickBot="1" x14ac:dyDescent="0.3">
      <c r="A29" s="3" t="s">
        <v>14</v>
      </c>
      <c r="B29" s="2">
        <v>4549200</v>
      </c>
      <c r="C29" s="2">
        <v>21153210</v>
      </c>
      <c r="D29" s="2">
        <v>9852000</v>
      </c>
      <c r="E29" s="2"/>
      <c r="F29" s="2"/>
      <c r="G29" s="2">
        <v>0</v>
      </c>
      <c r="H29" s="2"/>
      <c r="I29" s="2">
        <v>176000</v>
      </c>
      <c r="J29" s="2"/>
      <c r="K29" s="2"/>
      <c r="L29" s="1">
        <f t="shared" si="16"/>
        <v>14401200</v>
      </c>
      <c r="M29" s="13">
        <f t="shared" si="16"/>
        <v>21329210</v>
      </c>
      <c r="N29" s="14">
        <f t="shared" si="17"/>
        <v>35730410</v>
      </c>
      <c r="P29" s="3" t="s">
        <v>14</v>
      </c>
      <c r="Q29" s="2">
        <v>1303</v>
      </c>
      <c r="R29" s="2">
        <v>3372</v>
      </c>
      <c r="S29" s="2">
        <v>854</v>
      </c>
      <c r="T29" s="2">
        <v>0</v>
      </c>
      <c r="U29" s="2">
        <v>0</v>
      </c>
      <c r="V29" s="2">
        <v>44</v>
      </c>
      <c r="W29" s="2">
        <v>0</v>
      </c>
      <c r="X29" s="2">
        <v>44</v>
      </c>
      <c r="Y29" s="2">
        <v>0</v>
      </c>
      <c r="Z29" s="2">
        <v>0</v>
      </c>
      <c r="AA29" s="1">
        <f t="shared" si="18"/>
        <v>2157</v>
      </c>
      <c r="AB29" s="13">
        <f t="shared" si="18"/>
        <v>3460</v>
      </c>
      <c r="AC29" s="14">
        <f t="shared" si="19"/>
        <v>5617</v>
      </c>
      <c r="AE29" s="3" t="s">
        <v>14</v>
      </c>
      <c r="AF29" s="2">
        <f t="shared" si="20"/>
        <v>3491.3277052954718</v>
      </c>
      <c r="AG29" s="2">
        <f t="shared" si="15"/>
        <v>6273.1939501779361</v>
      </c>
      <c r="AH29" s="2">
        <f t="shared" si="15"/>
        <v>11536.299765807962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4000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6676.4951321279559</v>
      </c>
      <c r="AQ29" s="13">
        <f t="shared" si="15"/>
        <v>6164.5115606936415</v>
      </c>
      <c r="AR29" s="14">
        <f t="shared" si="15"/>
        <v>6361.1198148477833</v>
      </c>
    </row>
    <row r="30" spans="1:44" ht="15" customHeight="1" thickBot="1" x14ac:dyDescent="0.3">
      <c r="A30" s="3" t="s">
        <v>15</v>
      </c>
      <c r="B30" s="2"/>
      <c r="C30" s="2"/>
      <c r="D30" s="2">
        <v>1052425</v>
      </c>
      <c r="E30" s="2"/>
      <c r="F30" s="2"/>
      <c r="G30" s="2">
        <v>8351100</v>
      </c>
      <c r="H30" s="2">
        <v>870750</v>
      </c>
      <c r="I30" s="2"/>
      <c r="J30" s="2"/>
      <c r="K30" s="2"/>
      <c r="L30" s="1">
        <f t="shared" si="16"/>
        <v>1923175</v>
      </c>
      <c r="M30" s="13">
        <f t="shared" si="16"/>
        <v>8351100</v>
      </c>
      <c r="N30" s="14">
        <f t="shared" si="17"/>
        <v>10274275</v>
      </c>
      <c r="P30" s="3" t="s">
        <v>15</v>
      </c>
      <c r="Q30" s="2">
        <v>0</v>
      </c>
      <c r="R30" s="2">
        <v>0</v>
      </c>
      <c r="S30" s="2">
        <v>1259</v>
      </c>
      <c r="T30" s="2">
        <v>0</v>
      </c>
      <c r="U30" s="2">
        <v>0</v>
      </c>
      <c r="V30" s="2">
        <v>1215</v>
      </c>
      <c r="W30" s="2">
        <v>405</v>
      </c>
      <c r="X30" s="2">
        <v>0</v>
      </c>
      <c r="Y30" s="2">
        <v>0</v>
      </c>
      <c r="Z30" s="2">
        <v>0</v>
      </c>
      <c r="AA30" s="1">
        <f t="shared" si="18"/>
        <v>1664</v>
      </c>
      <c r="AB30" s="13">
        <f t="shared" si="18"/>
        <v>1215</v>
      </c>
      <c r="AC30" s="17">
        <f t="shared" si="19"/>
        <v>2879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835.92136616362188</v>
      </c>
      <c r="AI30" s="2" t="str">
        <f t="shared" si="15"/>
        <v>N.A.</v>
      </c>
      <c r="AJ30" s="2" t="str">
        <f t="shared" si="15"/>
        <v>N.A.</v>
      </c>
      <c r="AK30" s="2">
        <f t="shared" si="15"/>
        <v>6873.333333333333</v>
      </c>
      <c r="AL30" s="2">
        <f t="shared" si="15"/>
        <v>2150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1155.7542067307693</v>
      </c>
      <c r="AQ30" s="13">
        <f t="shared" si="15"/>
        <v>6873.333333333333</v>
      </c>
      <c r="AR30" s="14">
        <f t="shared" si="15"/>
        <v>3568.6957276832231</v>
      </c>
    </row>
    <row r="31" spans="1:44" ht="15" customHeight="1" thickBot="1" x14ac:dyDescent="0.3">
      <c r="A31" s="4" t="s">
        <v>16</v>
      </c>
      <c r="B31" s="2">
        <v>8819100</v>
      </c>
      <c r="C31" s="2">
        <v>21153210</v>
      </c>
      <c r="D31" s="2">
        <v>15227860.000000002</v>
      </c>
      <c r="E31" s="2"/>
      <c r="F31" s="2">
        <v>4661750</v>
      </c>
      <c r="G31" s="2">
        <v>8351100.0000000009</v>
      </c>
      <c r="H31" s="2">
        <v>870750</v>
      </c>
      <c r="I31" s="2">
        <v>176000</v>
      </c>
      <c r="J31" s="2"/>
      <c r="K31" s="2"/>
      <c r="L31" s="1">
        <f t="shared" ref="L31" si="21">B31+D31+F31+H31+J31</f>
        <v>29579460</v>
      </c>
      <c r="M31" s="13">
        <f t="shared" ref="M31" si="22">C31+E31+G31+I31+K31</f>
        <v>29680310</v>
      </c>
      <c r="N31" s="17">
        <f t="shared" ref="N31" si="23">L31+M31</f>
        <v>59259770</v>
      </c>
      <c r="P31" s="4" t="s">
        <v>16</v>
      </c>
      <c r="Q31" s="2">
        <v>1840</v>
      </c>
      <c r="R31" s="2">
        <v>3372</v>
      </c>
      <c r="S31" s="2">
        <v>2967</v>
      </c>
      <c r="T31" s="2">
        <v>0</v>
      </c>
      <c r="U31" s="2">
        <v>449</v>
      </c>
      <c r="V31" s="2">
        <v>1259</v>
      </c>
      <c r="W31" s="2">
        <v>405</v>
      </c>
      <c r="X31" s="2">
        <v>44</v>
      </c>
      <c r="Y31" s="2">
        <v>0</v>
      </c>
      <c r="Z31" s="2">
        <v>0</v>
      </c>
      <c r="AA31" s="1">
        <f t="shared" ref="AA31" si="24">Q31+S31+U31+W31+Y31</f>
        <v>5661</v>
      </c>
      <c r="AB31" s="13">
        <f t="shared" ref="AB31" si="25">R31+T31+V31+X31+Z31</f>
        <v>4675</v>
      </c>
      <c r="AC31" s="14">
        <f t="shared" ref="AC31" si="26">AA31+AB31</f>
        <v>10336</v>
      </c>
      <c r="AE31" s="4" t="s">
        <v>16</v>
      </c>
      <c r="AF31" s="2">
        <f t="shared" si="20"/>
        <v>4792.989130434783</v>
      </c>
      <c r="AG31" s="2">
        <f t="shared" si="15"/>
        <v>6273.1939501779361</v>
      </c>
      <c r="AH31" s="2">
        <f t="shared" si="15"/>
        <v>5132.4098415908329</v>
      </c>
      <c r="AI31" s="2" t="str">
        <f t="shared" si="15"/>
        <v>N.A.</v>
      </c>
      <c r="AJ31" s="2">
        <f t="shared" si="15"/>
        <v>10382.516703786192</v>
      </c>
      <c r="AK31" s="2">
        <f t="shared" si="15"/>
        <v>6633.1215250198575</v>
      </c>
      <c r="AL31" s="2">
        <f t="shared" si="15"/>
        <v>2150</v>
      </c>
      <c r="AM31" s="2">
        <f t="shared" si="15"/>
        <v>4000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5225.1298357180713</v>
      </c>
      <c r="AQ31" s="13">
        <f t="shared" ref="AQ31" si="28">IFERROR(M31/AB31, "N.A.")</f>
        <v>6348.7294117647061</v>
      </c>
      <c r="AR31" s="14">
        <f t="shared" ref="AR31" si="29">IFERROR(N31/AC31, "N.A.")</f>
        <v>5733.3368808049536</v>
      </c>
    </row>
    <row r="32" spans="1:44" ht="15" customHeight="1" thickBot="1" x14ac:dyDescent="0.3">
      <c r="A32" s="5" t="s">
        <v>0</v>
      </c>
      <c r="B32" s="24">
        <f>B31+C31</f>
        <v>29972310</v>
      </c>
      <c r="C32" s="26"/>
      <c r="D32" s="24">
        <f>D31+E31</f>
        <v>15227860.000000002</v>
      </c>
      <c r="E32" s="26"/>
      <c r="F32" s="24">
        <f>F31+G31</f>
        <v>13012850</v>
      </c>
      <c r="G32" s="26"/>
      <c r="H32" s="24">
        <f>H31+I31</f>
        <v>1046750</v>
      </c>
      <c r="I32" s="26"/>
      <c r="J32" s="24">
        <f>J31+K31</f>
        <v>0</v>
      </c>
      <c r="K32" s="26"/>
      <c r="L32" s="24">
        <f>L31+M31</f>
        <v>59259770</v>
      </c>
      <c r="M32" s="25"/>
      <c r="N32" s="18">
        <f>B32+D32+F32+H32+J32</f>
        <v>59259770</v>
      </c>
      <c r="P32" s="5" t="s">
        <v>0</v>
      </c>
      <c r="Q32" s="24">
        <f>Q31+R31</f>
        <v>5212</v>
      </c>
      <c r="R32" s="26"/>
      <c r="S32" s="24">
        <f>S31+T31</f>
        <v>2967</v>
      </c>
      <c r="T32" s="26"/>
      <c r="U32" s="24">
        <f>U31+V31</f>
        <v>1708</v>
      </c>
      <c r="V32" s="26"/>
      <c r="W32" s="24">
        <f>W31+X31</f>
        <v>449</v>
      </c>
      <c r="X32" s="26"/>
      <c r="Y32" s="24">
        <f>Y31+Z31</f>
        <v>0</v>
      </c>
      <c r="Z32" s="26"/>
      <c r="AA32" s="24">
        <f>AA31+AB31</f>
        <v>10336</v>
      </c>
      <c r="AB32" s="26"/>
      <c r="AC32" s="19">
        <f>Q32+S32+U32+W32+Y32</f>
        <v>10336</v>
      </c>
      <c r="AE32" s="5" t="s">
        <v>0</v>
      </c>
      <c r="AF32" s="27">
        <f>IFERROR(B32/Q32,"N.A.")</f>
        <v>5750.6350729086726</v>
      </c>
      <c r="AG32" s="28"/>
      <c r="AH32" s="27">
        <f>IFERROR(D32/S32,"N.A.")</f>
        <v>5132.4098415908329</v>
      </c>
      <c r="AI32" s="28"/>
      <c r="AJ32" s="27">
        <f>IFERROR(F32/U32,"N.A.")</f>
        <v>7618.7646370023422</v>
      </c>
      <c r="AK32" s="28"/>
      <c r="AL32" s="27">
        <f>IFERROR(H32/W32,"N.A.")</f>
        <v>2331.2917594654787</v>
      </c>
      <c r="AM32" s="28"/>
      <c r="AN32" s="27" t="str">
        <f>IFERROR(J32/Y32,"N.A.")</f>
        <v>N.A.</v>
      </c>
      <c r="AO32" s="28"/>
      <c r="AP32" s="27">
        <f>IFERROR(L32/AA32,"N.A.")</f>
        <v>5733.3368808049536</v>
      </c>
      <c r="AQ32" s="28"/>
      <c r="AR32" s="16">
        <f>IFERROR(N32/AC32, "N.A.")</f>
        <v>5733.3368808049536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870750</v>
      </c>
      <c r="C39" s="2"/>
      <c r="D39" s="2"/>
      <c r="E39" s="2"/>
      <c r="F39" s="2"/>
      <c r="G39" s="2"/>
      <c r="H39" s="2">
        <v>635360.00000000012</v>
      </c>
      <c r="I39" s="2"/>
      <c r="J39" s="2"/>
      <c r="K39" s="2"/>
      <c r="L39" s="1">
        <f>B39+D39+F39+H39+J39</f>
        <v>1506110</v>
      </c>
      <c r="M39" s="13">
        <f>C39+E39+G39+I39+K39</f>
        <v>0</v>
      </c>
      <c r="N39" s="14">
        <f>L39+M39</f>
        <v>1506110</v>
      </c>
      <c r="P39" s="3" t="s">
        <v>12</v>
      </c>
      <c r="Q39" s="2">
        <v>405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132</v>
      </c>
      <c r="X39" s="2">
        <v>0</v>
      </c>
      <c r="Y39" s="2">
        <v>0</v>
      </c>
      <c r="Z39" s="2">
        <v>0</v>
      </c>
      <c r="AA39" s="1">
        <f>Q39+S39+U39+W39+Y39</f>
        <v>537</v>
      </c>
      <c r="AB39" s="13">
        <f>R39+T39+V39+X39+Z39</f>
        <v>0</v>
      </c>
      <c r="AC39" s="14">
        <f>AA39+AB39</f>
        <v>537</v>
      </c>
      <c r="AE39" s="3" t="s">
        <v>12</v>
      </c>
      <c r="AF39" s="2">
        <f>IFERROR(B39/Q39, "N.A.")</f>
        <v>2150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4813.3333333333339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2804.6741154562383</v>
      </c>
      <c r="AQ39" s="13" t="str">
        <f t="shared" si="30"/>
        <v>N.A.</v>
      </c>
      <c r="AR39" s="14">
        <f t="shared" si="30"/>
        <v>2804.6741154562383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1968540</v>
      </c>
      <c r="C41" s="2">
        <v>12019000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1968540</v>
      </c>
      <c r="M41" s="13">
        <f t="shared" si="31"/>
        <v>12019000</v>
      </c>
      <c r="N41" s="14">
        <f t="shared" si="32"/>
        <v>13987540</v>
      </c>
      <c r="P41" s="3" t="s">
        <v>14</v>
      </c>
      <c r="Q41" s="2">
        <v>493</v>
      </c>
      <c r="R41" s="2">
        <v>3372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88</v>
      </c>
      <c r="Z41" s="2">
        <v>0</v>
      </c>
      <c r="AA41" s="1">
        <f t="shared" si="33"/>
        <v>581</v>
      </c>
      <c r="AB41" s="13">
        <f t="shared" si="33"/>
        <v>3372</v>
      </c>
      <c r="AC41" s="14">
        <f t="shared" si="34"/>
        <v>3953</v>
      </c>
      <c r="AE41" s="3" t="s">
        <v>14</v>
      </c>
      <c r="AF41" s="2">
        <f t="shared" si="35"/>
        <v>3992.9817444219066</v>
      </c>
      <c r="AG41" s="2">
        <f t="shared" si="30"/>
        <v>3564.35349940688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3388.1927710843374</v>
      </c>
      <c r="AQ41" s="13">
        <f t="shared" si="30"/>
        <v>3564.35349940688</v>
      </c>
      <c r="AR41" s="14">
        <f t="shared" si="30"/>
        <v>3538.4619276498861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2839290</v>
      </c>
      <c r="C43" s="2">
        <v>12019000</v>
      </c>
      <c r="D43" s="2"/>
      <c r="E43" s="2"/>
      <c r="F43" s="2"/>
      <c r="G43" s="2"/>
      <c r="H43" s="2">
        <v>635360.00000000012</v>
      </c>
      <c r="I43" s="2"/>
      <c r="J43" s="2">
        <v>0</v>
      </c>
      <c r="K43" s="2"/>
      <c r="L43" s="1">
        <f t="shared" ref="L43" si="36">B43+D43+F43+H43+J43</f>
        <v>3474650</v>
      </c>
      <c r="M43" s="13">
        <f t="shared" ref="M43" si="37">C43+E43+G43+I43+K43</f>
        <v>12019000</v>
      </c>
      <c r="N43" s="17">
        <f t="shared" ref="N43" si="38">L43+M43</f>
        <v>15493650</v>
      </c>
      <c r="P43" s="4" t="s">
        <v>16</v>
      </c>
      <c r="Q43" s="2">
        <v>898</v>
      </c>
      <c r="R43" s="2">
        <v>3372</v>
      </c>
      <c r="S43" s="2">
        <v>0</v>
      </c>
      <c r="T43" s="2">
        <v>0</v>
      </c>
      <c r="U43" s="2">
        <v>0</v>
      </c>
      <c r="V43" s="2">
        <v>0</v>
      </c>
      <c r="W43" s="2">
        <v>132</v>
      </c>
      <c r="X43" s="2">
        <v>0</v>
      </c>
      <c r="Y43" s="2">
        <v>88</v>
      </c>
      <c r="Z43" s="2">
        <v>0</v>
      </c>
      <c r="AA43" s="1">
        <f t="shared" ref="AA43" si="39">Q43+S43+U43+W43+Y43</f>
        <v>1118</v>
      </c>
      <c r="AB43" s="13">
        <f t="shared" ref="AB43" si="40">R43+T43+V43+X43+Z43</f>
        <v>3372</v>
      </c>
      <c r="AC43" s="17">
        <f t="shared" ref="AC43" si="41">AA43+AB43</f>
        <v>4490</v>
      </c>
      <c r="AE43" s="4" t="s">
        <v>16</v>
      </c>
      <c r="AF43" s="2">
        <f t="shared" si="35"/>
        <v>3161.7928730512249</v>
      </c>
      <c r="AG43" s="2">
        <f t="shared" si="30"/>
        <v>3564.35349940688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4813.3333333333339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3107.9159212880145</v>
      </c>
      <c r="AQ43" s="13">
        <f t="shared" ref="AQ43" si="43">IFERROR(M43/AB43, "N.A.")</f>
        <v>3564.35349940688</v>
      </c>
      <c r="AR43" s="14">
        <f t="shared" ref="AR43" si="44">IFERROR(N43/AC43, "N.A.")</f>
        <v>3450.7015590200444</v>
      </c>
    </row>
    <row r="44" spans="1:44" ht="15" customHeight="1" thickBot="1" x14ac:dyDescent="0.3">
      <c r="A44" s="5" t="s">
        <v>0</v>
      </c>
      <c r="B44" s="24">
        <f>B43+C43</f>
        <v>14858290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635360.00000000012</v>
      </c>
      <c r="I44" s="26"/>
      <c r="J44" s="24">
        <f>J43+K43</f>
        <v>0</v>
      </c>
      <c r="K44" s="26"/>
      <c r="L44" s="24">
        <f>L43+M43</f>
        <v>15493650</v>
      </c>
      <c r="M44" s="25"/>
      <c r="N44" s="18">
        <f>B44+D44+F44+H44+J44</f>
        <v>15493650</v>
      </c>
      <c r="P44" s="5" t="s">
        <v>0</v>
      </c>
      <c r="Q44" s="24">
        <f>Q43+R43</f>
        <v>4270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132</v>
      </c>
      <c r="X44" s="26"/>
      <c r="Y44" s="24">
        <f>Y43+Z43</f>
        <v>88</v>
      </c>
      <c r="Z44" s="26"/>
      <c r="AA44" s="24">
        <f>AA43+AB43</f>
        <v>4490</v>
      </c>
      <c r="AB44" s="25"/>
      <c r="AC44" s="18">
        <f>Q44+S44+U44+W44+Y44</f>
        <v>4490</v>
      </c>
      <c r="AE44" s="5" t="s">
        <v>0</v>
      </c>
      <c r="AF44" s="27">
        <f>IFERROR(B44/Q44,"N.A.")</f>
        <v>3479.6932084309133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4813.3333333333339</v>
      </c>
      <c r="AM44" s="28"/>
      <c r="AN44" s="27">
        <f>IFERROR(J44/Y44,"N.A.")</f>
        <v>0</v>
      </c>
      <c r="AO44" s="28"/>
      <c r="AP44" s="27">
        <f>IFERROR(L44/AA44,"N.A.")</f>
        <v>3450.7015590200444</v>
      </c>
      <c r="AQ44" s="28"/>
      <c r="AR44" s="16">
        <f>IFERROR(N44/AC44, "N.A.")</f>
        <v>3450.7015590200444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31094475.999999989</v>
      </c>
      <c r="C15" s="2"/>
      <c r="D15" s="2">
        <v>17576390</v>
      </c>
      <c r="E15" s="2"/>
      <c r="F15" s="2">
        <v>17330769.999999996</v>
      </c>
      <c r="G15" s="2"/>
      <c r="H15" s="2">
        <v>41631443.000000015</v>
      </c>
      <c r="I15" s="2"/>
      <c r="J15" s="2">
        <v>0</v>
      </c>
      <c r="K15" s="2"/>
      <c r="L15" s="1">
        <f>B15+D15+F15+H15+J15</f>
        <v>107633079</v>
      </c>
      <c r="M15" s="13">
        <f>C15+E15+G15+I15+K15</f>
        <v>0</v>
      </c>
      <c r="N15" s="14">
        <f>L15+M15</f>
        <v>107633079</v>
      </c>
      <c r="P15" s="3" t="s">
        <v>12</v>
      </c>
      <c r="Q15" s="2">
        <v>8327</v>
      </c>
      <c r="R15" s="2">
        <v>0</v>
      </c>
      <c r="S15" s="2">
        <v>4657</v>
      </c>
      <c r="T15" s="2">
        <v>0</v>
      </c>
      <c r="U15" s="2">
        <v>3782</v>
      </c>
      <c r="V15" s="2">
        <v>0</v>
      </c>
      <c r="W15" s="2">
        <v>22111</v>
      </c>
      <c r="X15" s="2">
        <v>0</v>
      </c>
      <c r="Y15" s="2">
        <v>4392</v>
      </c>
      <c r="Z15" s="2">
        <v>0</v>
      </c>
      <c r="AA15" s="1">
        <f>Q15+S15+U15+W15+Y15</f>
        <v>43269</v>
      </c>
      <c r="AB15" s="13">
        <f>R15+T15+V15+X15+Z15</f>
        <v>0</v>
      </c>
      <c r="AC15" s="14">
        <f>AA15+AB15</f>
        <v>43269</v>
      </c>
      <c r="AE15" s="3" t="s">
        <v>12</v>
      </c>
      <c r="AF15" s="2">
        <f>IFERROR(B15/Q15, "N.A.")</f>
        <v>3734.1750930707326</v>
      </c>
      <c r="AG15" s="2" t="str">
        <f t="shared" ref="AG15:AR19" si="0">IFERROR(C15/R15, "N.A.")</f>
        <v>N.A.</v>
      </c>
      <c r="AH15" s="2">
        <f t="shared" si="0"/>
        <v>3774.1872450075157</v>
      </c>
      <c r="AI15" s="2" t="str">
        <f t="shared" si="0"/>
        <v>N.A.</v>
      </c>
      <c r="AJ15" s="2">
        <f t="shared" si="0"/>
        <v>4582.4352194606017</v>
      </c>
      <c r="AK15" s="2" t="str">
        <f t="shared" si="0"/>
        <v>N.A.</v>
      </c>
      <c r="AL15" s="2">
        <f t="shared" si="0"/>
        <v>1882.8385419022213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2487.533314844346</v>
      </c>
      <c r="AQ15" s="13" t="str">
        <f t="shared" si="0"/>
        <v>N.A.</v>
      </c>
      <c r="AR15" s="14">
        <f t="shared" si="0"/>
        <v>2487.533314844346</v>
      </c>
    </row>
    <row r="16" spans="1:44" ht="15" customHeight="1" thickBot="1" x14ac:dyDescent="0.3">
      <c r="A16" s="3" t="s">
        <v>13</v>
      </c>
      <c r="B16" s="2">
        <v>12952034.999999996</v>
      </c>
      <c r="C16" s="2">
        <v>2034019.9999999998</v>
      </c>
      <c r="D16" s="2">
        <v>49665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13001699.999999996</v>
      </c>
      <c r="M16" s="13">
        <f t="shared" si="1"/>
        <v>2034019.9999999998</v>
      </c>
      <c r="N16" s="14">
        <f t="shared" ref="N16:N18" si="2">L16+M16</f>
        <v>15035719.999999996</v>
      </c>
      <c r="P16" s="3" t="s">
        <v>13</v>
      </c>
      <c r="Q16" s="2">
        <v>6022</v>
      </c>
      <c r="R16" s="2">
        <v>752</v>
      </c>
      <c r="S16" s="2">
        <v>77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6099</v>
      </c>
      <c r="AB16" s="13">
        <f t="shared" si="3"/>
        <v>752</v>
      </c>
      <c r="AC16" s="14">
        <f t="shared" ref="AC16:AC18" si="4">AA16+AB16</f>
        <v>6851</v>
      </c>
      <c r="AE16" s="3" t="s">
        <v>13</v>
      </c>
      <c r="AF16" s="2">
        <f t="shared" ref="AF16:AF19" si="5">IFERROR(B16/Q16, "N.A.")</f>
        <v>2150.7862836267013</v>
      </c>
      <c r="AG16" s="2">
        <f t="shared" si="0"/>
        <v>2704.8138297872338</v>
      </c>
      <c r="AH16" s="2">
        <f t="shared" si="0"/>
        <v>645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2131.7757009345787</v>
      </c>
      <c r="AQ16" s="13">
        <f t="shared" si="0"/>
        <v>2704.8138297872338</v>
      </c>
      <c r="AR16" s="14">
        <f t="shared" si="0"/>
        <v>2194.6752298934457</v>
      </c>
    </row>
    <row r="17" spans="1:44" ht="15" customHeight="1" thickBot="1" x14ac:dyDescent="0.3">
      <c r="A17" s="3" t="s">
        <v>14</v>
      </c>
      <c r="B17" s="2">
        <v>73777798.99999997</v>
      </c>
      <c r="C17" s="2">
        <v>428660988.99999982</v>
      </c>
      <c r="D17" s="2">
        <v>27386269.999999993</v>
      </c>
      <c r="E17" s="2">
        <v>5923644</v>
      </c>
      <c r="F17" s="2"/>
      <c r="G17" s="2">
        <v>4287960</v>
      </c>
      <c r="H17" s="2"/>
      <c r="I17" s="2">
        <v>35256050.000000015</v>
      </c>
      <c r="J17" s="2">
        <v>0</v>
      </c>
      <c r="K17" s="2"/>
      <c r="L17" s="1">
        <f t="shared" si="1"/>
        <v>101164068.99999997</v>
      </c>
      <c r="M17" s="13">
        <f t="shared" si="1"/>
        <v>474128642.99999982</v>
      </c>
      <c r="N17" s="14">
        <f t="shared" si="2"/>
        <v>575292711.99999976</v>
      </c>
      <c r="P17" s="3" t="s">
        <v>14</v>
      </c>
      <c r="Q17" s="2">
        <v>19453</v>
      </c>
      <c r="R17" s="2">
        <v>64907</v>
      </c>
      <c r="S17" s="2">
        <v>5575</v>
      </c>
      <c r="T17" s="2">
        <v>1408</v>
      </c>
      <c r="U17" s="2">
        <v>0</v>
      </c>
      <c r="V17" s="2">
        <v>1165</v>
      </c>
      <c r="W17" s="2">
        <v>0</v>
      </c>
      <c r="X17" s="2">
        <v>6123</v>
      </c>
      <c r="Y17" s="2">
        <v>3467</v>
      </c>
      <c r="Z17" s="2">
        <v>0</v>
      </c>
      <c r="AA17" s="1">
        <f t="shared" si="3"/>
        <v>28495</v>
      </c>
      <c r="AB17" s="13">
        <f t="shared" si="3"/>
        <v>73603</v>
      </c>
      <c r="AC17" s="14">
        <f t="shared" si="4"/>
        <v>102098</v>
      </c>
      <c r="AE17" s="3" t="s">
        <v>14</v>
      </c>
      <c r="AF17" s="2">
        <f t="shared" si="5"/>
        <v>3792.618053770625</v>
      </c>
      <c r="AG17" s="2">
        <f t="shared" si="0"/>
        <v>6604.2335803534261</v>
      </c>
      <c r="AH17" s="2">
        <f t="shared" si="0"/>
        <v>4912.3354260089673</v>
      </c>
      <c r="AI17" s="2">
        <f t="shared" si="0"/>
        <v>4207.133522727273</v>
      </c>
      <c r="AJ17" s="2" t="str">
        <f t="shared" si="0"/>
        <v>N.A.</v>
      </c>
      <c r="AK17" s="2">
        <f t="shared" si="0"/>
        <v>3680.6523605150214</v>
      </c>
      <c r="AL17" s="2" t="str">
        <f t="shared" si="0"/>
        <v>N.A.</v>
      </c>
      <c r="AM17" s="2">
        <f t="shared" si="0"/>
        <v>5757.969949371226</v>
      </c>
      <c r="AN17" s="2">
        <f t="shared" si="0"/>
        <v>0</v>
      </c>
      <c r="AO17" s="2" t="str">
        <f t="shared" si="0"/>
        <v>N.A.</v>
      </c>
      <c r="AP17" s="15">
        <f t="shared" si="0"/>
        <v>3550.2393051412519</v>
      </c>
      <c r="AQ17" s="13">
        <f t="shared" si="0"/>
        <v>6441.7026887490974</v>
      </c>
      <c r="AR17" s="14">
        <f t="shared" si="0"/>
        <v>5634.7108856196965</v>
      </c>
    </row>
    <row r="18" spans="1:44" ht="15" customHeight="1" thickBot="1" x14ac:dyDescent="0.3">
      <c r="A18" s="3" t="s">
        <v>15</v>
      </c>
      <c r="B18" s="2">
        <v>9495147.0000000019</v>
      </c>
      <c r="C18" s="2">
        <v>832050</v>
      </c>
      <c r="D18" s="2">
        <v>14661334.999999996</v>
      </c>
      <c r="E18" s="2">
        <v>6688005.0000000009</v>
      </c>
      <c r="F18" s="2"/>
      <c r="G18" s="2">
        <v>3525781.9999999995</v>
      </c>
      <c r="H18" s="2">
        <v>3489110.0000000009</v>
      </c>
      <c r="I18" s="2"/>
      <c r="J18" s="2">
        <v>0</v>
      </c>
      <c r="K18" s="2"/>
      <c r="L18" s="1">
        <f t="shared" si="1"/>
        <v>27645592</v>
      </c>
      <c r="M18" s="13">
        <f t="shared" si="1"/>
        <v>11045837</v>
      </c>
      <c r="N18" s="14">
        <f t="shared" si="2"/>
        <v>38691429</v>
      </c>
      <c r="P18" s="3" t="s">
        <v>15</v>
      </c>
      <c r="Q18" s="2">
        <v>3997</v>
      </c>
      <c r="R18" s="2">
        <v>155</v>
      </c>
      <c r="S18" s="2">
        <v>3478</v>
      </c>
      <c r="T18" s="2">
        <v>1977</v>
      </c>
      <c r="U18" s="2">
        <v>0</v>
      </c>
      <c r="V18" s="2">
        <v>2038</v>
      </c>
      <c r="W18" s="2">
        <v>7562</v>
      </c>
      <c r="X18" s="2">
        <v>0</v>
      </c>
      <c r="Y18" s="2">
        <v>3729</v>
      </c>
      <c r="Z18" s="2">
        <v>0</v>
      </c>
      <c r="AA18" s="1">
        <f t="shared" si="3"/>
        <v>18766</v>
      </c>
      <c r="AB18" s="13">
        <f t="shared" si="3"/>
        <v>4170</v>
      </c>
      <c r="AC18" s="17">
        <f t="shared" si="4"/>
        <v>22936</v>
      </c>
      <c r="AE18" s="3" t="s">
        <v>15</v>
      </c>
      <c r="AF18" s="2">
        <f t="shared" si="5"/>
        <v>2375.5684263197404</v>
      </c>
      <c r="AG18" s="2">
        <f t="shared" si="0"/>
        <v>5368.0645161290322</v>
      </c>
      <c r="AH18" s="2">
        <f t="shared" si="0"/>
        <v>4215.4499712478428</v>
      </c>
      <c r="AI18" s="2">
        <f t="shared" si="0"/>
        <v>3382.9059180576637</v>
      </c>
      <c r="AJ18" s="2" t="str">
        <f t="shared" si="0"/>
        <v>N.A.</v>
      </c>
      <c r="AK18" s="2">
        <f t="shared" si="0"/>
        <v>1730.0206084396466</v>
      </c>
      <c r="AL18" s="2">
        <f t="shared" si="0"/>
        <v>461.40042316847405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1473.1744644569967</v>
      </c>
      <c r="AQ18" s="13">
        <f t="shared" si="0"/>
        <v>2648.8817745803358</v>
      </c>
      <c r="AR18" s="14">
        <f t="shared" si="0"/>
        <v>1686.9301098709452</v>
      </c>
    </row>
    <row r="19" spans="1:44" ht="15" customHeight="1" thickBot="1" x14ac:dyDescent="0.3">
      <c r="A19" s="4" t="s">
        <v>16</v>
      </c>
      <c r="B19" s="2">
        <v>127319457.00000004</v>
      </c>
      <c r="C19" s="2">
        <v>431527059.00000006</v>
      </c>
      <c r="D19" s="2">
        <v>59673660.000000022</v>
      </c>
      <c r="E19" s="2">
        <v>12611648.999999998</v>
      </c>
      <c r="F19" s="2">
        <v>17330769.999999996</v>
      </c>
      <c r="G19" s="2">
        <v>7813742.0000000009</v>
      </c>
      <c r="H19" s="2">
        <v>45120553.000000015</v>
      </c>
      <c r="I19" s="2">
        <v>35256050.000000015</v>
      </c>
      <c r="J19" s="2">
        <v>0</v>
      </c>
      <c r="K19" s="2"/>
      <c r="L19" s="1">
        <f t="shared" ref="L19" si="6">B19+D19+F19+H19+J19</f>
        <v>249444440.00000006</v>
      </c>
      <c r="M19" s="13">
        <f t="shared" ref="M19" si="7">C19+E19+G19+I19+K19</f>
        <v>487208500.00000006</v>
      </c>
      <c r="N19" s="17">
        <f t="shared" ref="N19" si="8">L19+M19</f>
        <v>736652940.00000012</v>
      </c>
      <c r="P19" s="4" t="s">
        <v>16</v>
      </c>
      <c r="Q19" s="2">
        <v>37799</v>
      </c>
      <c r="R19" s="2">
        <v>65814</v>
      </c>
      <c r="S19" s="2">
        <v>13787</v>
      </c>
      <c r="T19" s="2">
        <v>3385</v>
      </c>
      <c r="U19" s="2">
        <v>3782</v>
      </c>
      <c r="V19" s="2">
        <v>3203</v>
      </c>
      <c r="W19" s="2">
        <v>29673</v>
      </c>
      <c r="X19" s="2">
        <v>6123</v>
      </c>
      <c r="Y19" s="2">
        <v>11588</v>
      </c>
      <c r="Z19" s="2">
        <v>0</v>
      </c>
      <c r="AA19" s="1">
        <f t="shared" ref="AA19" si="9">Q19+S19+U19+W19+Y19</f>
        <v>96629</v>
      </c>
      <c r="AB19" s="13">
        <f t="shared" ref="AB19" si="10">R19+T19+V19+X19+Z19</f>
        <v>78525</v>
      </c>
      <c r="AC19" s="14">
        <f t="shared" ref="AC19" si="11">AA19+AB19</f>
        <v>175154</v>
      </c>
      <c r="AE19" s="4" t="s">
        <v>16</v>
      </c>
      <c r="AF19" s="2">
        <f t="shared" si="5"/>
        <v>3368.3287123998002</v>
      </c>
      <c r="AG19" s="2">
        <f t="shared" si="0"/>
        <v>6556.7669340869734</v>
      </c>
      <c r="AH19" s="2">
        <f t="shared" si="0"/>
        <v>4328.255603104375</v>
      </c>
      <c r="AI19" s="2">
        <f t="shared" si="0"/>
        <v>3725.7456425406199</v>
      </c>
      <c r="AJ19" s="2">
        <f t="shared" si="0"/>
        <v>4582.4352194606017</v>
      </c>
      <c r="AK19" s="2">
        <f t="shared" si="0"/>
        <v>2439.507336871683</v>
      </c>
      <c r="AL19" s="2">
        <f t="shared" si="0"/>
        <v>1520.592895898629</v>
      </c>
      <c r="AM19" s="2">
        <f t="shared" si="0"/>
        <v>5757.969949371226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2581.4656055635478</v>
      </c>
      <c r="AQ19" s="13">
        <f t="shared" ref="AQ19" si="13">IFERROR(M19/AB19, "N.A.")</f>
        <v>6204.5017510347034</v>
      </c>
      <c r="AR19" s="14">
        <f t="shared" ref="AR19" si="14">IFERROR(N19/AC19, "N.A.")</f>
        <v>4205.7443164301139</v>
      </c>
    </row>
    <row r="20" spans="1:44" ht="15" customHeight="1" thickBot="1" x14ac:dyDescent="0.3">
      <c r="A20" s="5" t="s">
        <v>0</v>
      </c>
      <c r="B20" s="24">
        <f>B19+C19</f>
        <v>558846516.00000012</v>
      </c>
      <c r="C20" s="26"/>
      <c r="D20" s="24">
        <f>D19+E19</f>
        <v>72285309.000000015</v>
      </c>
      <c r="E20" s="26"/>
      <c r="F20" s="24">
        <f>F19+G19</f>
        <v>25144511.999999996</v>
      </c>
      <c r="G20" s="26"/>
      <c r="H20" s="24">
        <f>H19+I19</f>
        <v>80376603.00000003</v>
      </c>
      <c r="I20" s="26"/>
      <c r="J20" s="24">
        <f>J19+K19</f>
        <v>0</v>
      </c>
      <c r="K20" s="26"/>
      <c r="L20" s="24">
        <f>L19+M19</f>
        <v>736652940.00000012</v>
      </c>
      <c r="M20" s="25"/>
      <c r="N20" s="18">
        <f>B20+D20+F20+H20+J20</f>
        <v>736652940.00000012</v>
      </c>
      <c r="P20" s="5" t="s">
        <v>0</v>
      </c>
      <c r="Q20" s="24">
        <f>Q19+R19</f>
        <v>103613</v>
      </c>
      <c r="R20" s="26"/>
      <c r="S20" s="24">
        <f>S19+T19</f>
        <v>17172</v>
      </c>
      <c r="T20" s="26"/>
      <c r="U20" s="24">
        <f>U19+V19</f>
        <v>6985</v>
      </c>
      <c r="V20" s="26"/>
      <c r="W20" s="24">
        <f>W19+X19</f>
        <v>35796</v>
      </c>
      <c r="X20" s="26"/>
      <c r="Y20" s="24">
        <f>Y19+Z19</f>
        <v>11588</v>
      </c>
      <c r="Z20" s="26"/>
      <c r="AA20" s="24">
        <f>AA19+AB19</f>
        <v>175154</v>
      </c>
      <c r="AB20" s="26"/>
      <c r="AC20" s="19">
        <f>Q20+S20+U20+W20+Y20</f>
        <v>175154</v>
      </c>
      <c r="AE20" s="5" t="s">
        <v>0</v>
      </c>
      <c r="AF20" s="27">
        <f>IFERROR(B20/Q20,"N.A.")</f>
        <v>5393.5945875517564</v>
      </c>
      <c r="AG20" s="28"/>
      <c r="AH20" s="27">
        <f>IFERROR(D20/S20,"N.A.")</f>
        <v>4209.4868972746344</v>
      </c>
      <c r="AI20" s="28"/>
      <c r="AJ20" s="27">
        <f>IFERROR(F20/U20,"N.A.")</f>
        <v>3599.7869720830345</v>
      </c>
      <c r="AK20" s="28"/>
      <c r="AL20" s="27">
        <f>IFERROR(H20/W20,"N.A.")</f>
        <v>2245.4073918873623</v>
      </c>
      <c r="AM20" s="28"/>
      <c r="AN20" s="27">
        <f>IFERROR(J20/Y20,"N.A.")</f>
        <v>0</v>
      </c>
      <c r="AO20" s="28"/>
      <c r="AP20" s="27">
        <f>IFERROR(L20/AA20,"N.A.")</f>
        <v>4205.7443164301139</v>
      </c>
      <c r="AQ20" s="28"/>
      <c r="AR20" s="16">
        <f>IFERROR(N20/AC20, "N.A.")</f>
        <v>4205.7443164301139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26870353.999999993</v>
      </c>
      <c r="C27" s="2"/>
      <c r="D27" s="2">
        <v>17576390</v>
      </c>
      <c r="E27" s="2"/>
      <c r="F27" s="2">
        <v>15656769.999999998</v>
      </c>
      <c r="G27" s="2"/>
      <c r="H27" s="2">
        <v>19624832.000000004</v>
      </c>
      <c r="I27" s="2"/>
      <c r="J27" s="2">
        <v>0</v>
      </c>
      <c r="K27" s="2"/>
      <c r="L27" s="1">
        <f>B27+D27+F27+H27+J27</f>
        <v>79728346</v>
      </c>
      <c r="M27" s="13">
        <f>C27+E27+G27+I27+K27</f>
        <v>0</v>
      </c>
      <c r="N27" s="14">
        <f>L27+M27</f>
        <v>79728346</v>
      </c>
      <c r="P27" s="3" t="s">
        <v>12</v>
      </c>
      <c r="Q27" s="2">
        <v>6602</v>
      </c>
      <c r="R27" s="2">
        <v>0</v>
      </c>
      <c r="S27" s="2">
        <v>4355</v>
      </c>
      <c r="T27" s="2">
        <v>0</v>
      </c>
      <c r="U27" s="2">
        <v>3503</v>
      </c>
      <c r="V27" s="2">
        <v>0</v>
      </c>
      <c r="W27" s="2">
        <v>7325</v>
      </c>
      <c r="X27" s="2">
        <v>0</v>
      </c>
      <c r="Y27" s="2">
        <v>708</v>
      </c>
      <c r="Z27" s="2">
        <v>0</v>
      </c>
      <c r="AA27" s="1">
        <f>Q27+S27+U27+W27+Y27</f>
        <v>22493</v>
      </c>
      <c r="AB27" s="13">
        <f>R27+T27+V27+X27+Z27</f>
        <v>0</v>
      </c>
      <c r="AC27" s="14">
        <f>AA27+AB27</f>
        <v>22493</v>
      </c>
      <c r="AE27" s="3" t="s">
        <v>12</v>
      </c>
      <c r="AF27" s="2">
        <f>IFERROR(B27/Q27, "N.A.")</f>
        <v>4070.0324144198717</v>
      </c>
      <c r="AG27" s="2" t="str">
        <f t="shared" ref="AG27:AR31" si="15">IFERROR(C27/R27, "N.A.")</f>
        <v>N.A.</v>
      </c>
      <c r="AH27" s="2">
        <f t="shared" si="15"/>
        <v>4035.9104477611941</v>
      </c>
      <c r="AI27" s="2" t="str">
        <f t="shared" si="15"/>
        <v>N.A.</v>
      </c>
      <c r="AJ27" s="2">
        <f t="shared" si="15"/>
        <v>4469.5318298601196</v>
      </c>
      <c r="AK27" s="2" t="str">
        <f t="shared" si="15"/>
        <v>N.A.</v>
      </c>
      <c r="AL27" s="2">
        <f t="shared" si="15"/>
        <v>2679.1579522184306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3544.5848041612944</v>
      </c>
      <c r="AQ27" s="13" t="str">
        <f t="shared" si="15"/>
        <v>N.A.</v>
      </c>
      <c r="AR27" s="14">
        <f t="shared" si="15"/>
        <v>3544.5848041612944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28484003</v>
      </c>
      <c r="C29" s="2">
        <v>272697097</v>
      </c>
      <c r="D29" s="2">
        <v>22807970</v>
      </c>
      <c r="E29" s="2">
        <v>4433644</v>
      </c>
      <c r="F29" s="2"/>
      <c r="G29" s="2">
        <v>4287960</v>
      </c>
      <c r="H29" s="2"/>
      <c r="I29" s="2">
        <v>28952160.000000004</v>
      </c>
      <c r="J29" s="2">
        <v>0</v>
      </c>
      <c r="K29" s="2"/>
      <c r="L29" s="1">
        <f t="shared" si="16"/>
        <v>51291973</v>
      </c>
      <c r="M29" s="13">
        <f t="shared" si="16"/>
        <v>310370861</v>
      </c>
      <c r="N29" s="14">
        <f t="shared" si="17"/>
        <v>361662834</v>
      </c>
      <c r="P29" s="3" t="s">
        <v>14</v>
      </c>
      <c r="Q29" s="2">
        <v>9445</v>
      </c>
      <c r="R29" s="2">
        <v>42326</v>
      </c>
      <c r="S29" s="2">
        <v>3753</v>
      </c>
      <c r="T29" s="2">
        <v>1110</v>
      </c>
      <c r="U29" s="2">
        <v>0</v>
      </c>
      <c r="V29" s="2">
        <v>756</v>
      </c>
      <c r="W29" s="2">
        <v>0</v>
      </c>
      <c r="X29" s="2">
        <v>3590</v>
      </c>
      <c r="Y29" s="2">
        <v>994</v>
      </c>
      <c r="Z29" s="2">
        <v>0</v>
      </c>
      <c r="AA29" s="1">
        <f t="shared" si="18"/>
        <v>14192</v>
      </c>
      <c r="AB29" s="13">
        <f t="shared" si="18"/>
        <v>47782</v>
      </c>
      <c r="AC29" s="14">
        <f t="shared" si="19"/>
        <v>61974</v>
      </c>
      <c r="AE29" s="3" t="s">
        <v>14</v>
      </c>
      <c r="AF29" s="2">
        <f t="shared" si="20"/>
        <v>3015.7758602435151</v>
      </c>
      <c r="AG29" s="2">
        <f t="shared" si="15"/>
        <v>6442.7797807494208</v>
      </c>
      <c r="AH29" s="2">
        <f t="shared" si="15"/>
        <v>6077.2635225153208</v>
      </c>
      <c r="AI29" s="2">
        <f t="shared" si="15"/>
        <v>3994.273873873874</v>
      </c>
      <c r="AJ29" s="2" t="str">
        <f t="shared" si="15"/>
        <v>N.A.</v>
      </c>
      <c r="AK29" s="2">
        <f t="shared" si="15"/>
        <v>5671.9047619047615</v>
      </c>
      <c r="AL29" s="2" t="str">
        <f t="shared" si="15"/>
        <v>N.A.</v>
      </c>
      <c r="AM29" s="2">
        <f t="shared" si="15"/>
        <v>8064.6685236768817</v>
      </c>
      <c r="AN29" s="2">
        <f t="shared" si="15"/>
        <v>0</v>
      </c>
      <c r="AO29" s="2" t="str">
        <f t="shared" si="15"/>
        <v>N.A.</v>
      </c>
      <c r="AP29" s="15">
        <f t="shared" si="15"/>
        <v>3614.1469137542276</v>
      </c>
      <c r="AQ29" s="13">
        <f t="shared" si="15"/>
        <v>6495.5602737432509</v>
      </c>
      <c r="AR29" s="14">
        <f t="shared" si="15"/>
        <v>5835.7187530254623</v>
      </c>
    </row>
    <row r="30" spans="1:44" ht="15" customHeight="1" thickBot="1" x14ac:dyDescent="0.3">
      <c r="A30" s="3" t="s">
        <v>15</v>
      </c>
      <c r="B30" s="2">
        <v>9495147.0000000019</v>
      </c>
      <c r="C30" s="2">
        <v>832050</v>
      </c>
      <c r="D30" s="2">
        <v>14661334.999999996</v>
      </c>
      <c r="E30" s="2">
        <v>6688005.0000000009</v>
      </c>
      <c r="F30" s="2"/>
      <c r="G30" s="2">
        <v>3525781.9999999995</v>
      </c>
      <c r="H30" s="2">
        <v>3083529.9999999991</v>
      </c>
      <c r="I30" s="2"/>
      <c r="J30" s="2">
        <v>0</v>
      </c>
      <c r="K30" s="2"/>
      <c r="L30" s="1">
        <f t="shared" si="16"/>
        <v>27240012</v>
      </c>
      <c r="M30" s="13">
        <f t="shared" si="16"/>
        <v>11045837</v>
      </c>
      <c r="N30" s="14">
        <f t="shared" si="17"/>
        <v>38285849</v>
      </c>
      <c r="P30" s="3" t="s">
        <v>15</v>
      </c>
      <c r="Q30" s="2">
        <v>3997</v>
      </c>
      <c r="R30" s="2">
        <v>155</v>
      </c>
      <c r="S30" s="2">
        <v>3478</v>
      </c>
      <c r="T30" s="2">
        <v>1977</v>
      </c>
      <c r="U30" s="2">
        <v>0</v>
      </c>
      <c r="V30" s="2">
        <v>2038</v>
      </c>
      <c r="W30" s="2">
        <v>7156</v>
      </c>
      <c r="X30" s="2">
        <v>0</v>
      </c>
      <c r="Y30" s="2">
        <v>2265</v>
      </c>
      <c r="Z30" s="2">
        <v>0</v>
      </c>
      <c r="AA30" s="1">
        <f t="shared" si="18"/>
        <v>16896</v>
      </c>
      <c r="AB30" s="13">
        <f t="shared" si="18"/>
        <v>4170</v>
      </c>
      <c r="AC30" s="17">
        <f t="shared" si="19"/>
        <v>21066</v>
      </c>
      <c r="AE30" s="3" t="s">
        <v>15</v>
      </c>
      <c r="AF30" s="2">
        <f t="shared" si="20"/>
        <v>2375.5684263197404</v>
      </c>
      <c r="AG30" s="2">
        <f t="shared" si="15"/>
        <v>5368.0645161290322</v>
      </c>
      <c r="AH30" s="2">
        <f t="shared" si="15"/>
        <v>4215.4499712478428</v>
      </c>
      <c r="AI30" s="2">
        <f t="shared" si="15"/>
        <v>3382.9059180576637</v>
      </c>
      <c r="AJ30" s="2" t="str">
        <f t="shared" si="15"/>
        <v>N.A.</v>
      </c>
      <c r="AK30" s="2">
        <f t="shared" si="15"/>
        <v>1730.0206084396466</v>
      </c>
      <c r="AL30" s="2">
        <f t="shared" si="15"/>
        <v>430.90134153158175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1612.2166193181818</v>
      </c>
      <c r="AQ30" s="13">
        <f t="shared" si="15"/>
        <v>2648.8817745803358</v>
      </c>
      <c r="AR30" s="14">
        <f t="shared" si="15"/>
        <v>1817.4237634102344</v>
      </c>
    </row>
    <row r="31" spans="1:44" ht="15" customHeight="1" thickBot="1" x14ac:dyDescent="0.3">
      <c r="A31" s="4" t="s">
        <v>16</v>
      </c>
      <c r="B31" s="2">
        <v>64849503.999999978</v>
      </c>
      <c r="C31" s="2">
        <v>273529147.00000012</v>
      </c>
      <c r="D31" s="2">
        <v>55045694.999999985</v>
      </c>
      <c r="E31" s="2">
        <v>11121648.999999998</v>
      </c>
      <c r="F31" s="2">
        <v>15656769.999999998</v>
      </c>
      <c r="G31" s="2">
        <v>7813742</v>
      </c>
      <c r="H31" s="2">
        <v>22708362.000000004</v>
      </c>
      <c r="I31" s="2">
        <v>28952160.000000004</v>
      </c>
      <c r="J31" s="2">
        <v>0</v>
      </c>
      <c r="K31" s="2"/>
      <c r="L31" s="1">
        <f t="shared" ref="L31" si="21">B31+D31+F31+H31+J31</f>
        <v>158260330.99999997</v>
      </c>
      <c r="M31" s="13">
        <f t="shared" ref="M31" si="22">C31+E31+G31+I31+K31</f>
        <v>321416698.00000012</v>
      </c>
      <c r="N31" s="17">
        <f t="shared" ref="N31" si="23">L31+M31</f>
        <v>479677029.00000012</v>
      </c>
      <c r="P31" s="4" t="s">
        <v>16</v>
      </c>
      <c r="Q31" s="2">
        <v>20044</v>
      </c>
      <c r="R31" s="2">
        <v>42481</v>
      </c>
      <c r="S31" s="2">
        <v>11586</v>
      </c>
      <c r="T31" s="2">
        <v>3087</v>
      </c>
      <c r="U31" s="2">
        <v>3503</v>
      </c>
      <c r="V31" s="2">
        <v>2794</v>
      </c>
      <c r="W31" s="2">
        <v>14481</v>
      </c>
      <c r="X31" s="2">
        <v>3590</v>
      </c>
      <c r="Y31" s="2">
        <v>3967</v>
      </c>
      <c r="Z31" s="2">
        <v>0</v>
      </c>
      <c r="AA31" s="1">
        <f t="shared" ref="AA31" si="24">Q31+S31+U31+W31+Y31</f>
        <v>53581</v>
      </c>
      <c r="AB31" s="13">
        <f t="shared" ref="AB31" si="25">R31+T31+V31+X31+Z31</f>
        <v>51952</v>
      </c>
      <c r="AC31" s="14">
        <f t="shared" ref="AC31" si="26">AA31+AB31</f>
        <v>105533</v>
      </c>
      <c r="AE31" s="4" t="s">
        <v>16</v>
      </c>
      <c r="AF31" s="2">
        <f t="shared" si="20"/>
        <v>3235.357413689881</v>
      </c>
      <c r="AG31" s="2">
        <f t="shared" si="15"/>
        <v>6438.8584779077737</v>
      </c>
      <c r="AH31" s="2">
        <f t="shared" si="15"/>
        <v>4751.0525634386313</v>
      </c>
      <c r="AI31" s="2">
        <f t="shared" si="15"/>
        <v>3602.7369614512468</v>
      </c>
      <c r="AJ31" s="2">
        <f t="shared" si="15"/>
        <v>4469.5318298601196</v>
      </c>
      <c r="AK31" s="2">
        <f t="shared" si="15"/>
        <v>2796.6148890479599</v>
      </c>
      <c r="AL31" s="2">
        <f t="shared" si="15"/>
        <v>1568.14874663352</v>
      </c>
      <c r="AM31" s="2">
        <f t="shared" si="15"/>
        <v>8064.6685236768817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2953.6651238312083</v>
      </c>
      <c r="AQ31" s="13">
        <f t="shared" ref="AQ31" si="28">IFERROR(M31/AB31, "N.A.")</f>
        <v>6186.801239605792</v>
      </c>
      <c r="AR31" s="14">
        <f t="shared" ref="AR31" si="29">IFERROR(N31/AC31, "N.A.")</f>
        <v>4545.2799503472861</v>
      </c>
    </row>
    <row r="32" spans="1:44" ht="15" customHeight="1" thickBot="1" x14ac:dyDescent="0.3">
      <c r="A32" s="5" t="s">
        <v>0</v>
      </c>
      <c r="B32" s="24">
        <f>B31+C31</f>
        <v>338378651.00000012</v>
      </c>
      <c r="C32" s="26"/>
      <c r="D32" s="24">
        <f>D31+E31</f>
        <v>66167343.999999985</v>
      </c>
      <c r="E32" s="26"/>
      <c r="F32" s="24">
        <f>F31+G31</f>
        <v>23470512</v>
      </c>
      <c r="G32" s="26"/>
      <c r="H32" s="24">
        <f>H31+I31</f>
        <v>51660522.000000007</v>
      </c>
      <c r="I32" s="26"/>
      <c r="J32" s="24">
        <f>J31+K31</f>
        <v>0</v>
      </c>
      <c r="K32" s="26"/>
      <c r="L32" s="24">
        <f>L31+M31</f>
        <v>479677029.00000012</v>
      </c>
      <c r="M32" s="25"/>
      <c r="N32" s="18">
        <f>B32+D32+F32+H32+J32</f>
        <v>479677029.00000012</v>
      </c>
      <c r="P32" s="5" t="s">
        <v>0</v>
      </c>
      <c r="Q32" s="24">
        <f>Q31+R31</f>
        <v>62525</v>
      </c>
      <c r="R32" s="26"/>
      <c r="S32" s="24">
        <f>S31+T31</f>
        <v>14673</v>
      </c>
      <c r="T32" s="26"/>
      <c r="U32" s="24">
        <f>U31+V31</f>
        <v>6297</v>
      </c>
      <c r="V32" s="26"/>
      <c r="W32" s="24">
        <f>W31+X31</f>
        <v>18071</v>
      </c>
      <c r="X32" s="26"/>
      <c r="Y32" s="24">
        <f>Y31+Z31</f>
        <v>3967</v>
      </c>
      <c r="Z32" s="26"/>
      <c r="AA32" s="24">
        <f>AA31+AB31</f>
        <v>105533</v>
      </c>
      <c r="AB32" s="26"/>
      <c r="AC32" s="19">
        <f>Q32+S32+U32+W32+Y32</f>
        <v>105533</v>
      </c>
      <c r="AE32" s="5" t="s">
        <v>0</v>
      </c>
      <c r="AF32" s="27">
        <f>IFERROR(B32/Q32,"N.A.")</f>
        <v>5411.8936585365873</v>
      </c>
      <c r="AG32" s="28"/>
      <c r="AH32" s="27">
        <f>IFERROR(D32/S32,"N.A.")</f>
        <v>4509.4625502623858</v>
      </c>
      <c r="AI32" s="28"/>
      <c r="AJ32" s="27">
        <f>IFERROR(F32/U32,"N.A.")</f>
        <v>3727.2529776083848</v>
      </c>
      <c r="AK32" s="28"/>
      <c r="AL32" s="27">
        <f>IFERROR(H32/W32,"N.A.")</f>
        <v>2858.7528083669972</v>
      </c>
      <c r="AM32" s="28"/>
      <c r="AN32" s="27">
        <f>IFERROR(J32/Y32,"N.A.")</f>
        <v>0</v>
      </c>
      <c r="AO32" s="28"/>
      <c r="AP32" s="27">
        <f>IFERROR(L32/AA32,"N.A.")</f>
        <v>4545.2799503472861</v>
      </c>
      <c r="AQ32" s="28"/>
      <c r="AR32" s="16">
        <f>IFERROR(N32/AC32, "N.A.")</f>
        <v>4545.2799503472861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4224122</v>
      </c>
      <c r="C39" s="2"/>
      <c r="D39" s="2">
        <v>0</v>
      </c>
      <c r="E39" s="2"/>
      <c r="F39" s="2">
        <v>1674000</v>
      </c>
      <c r="G39" s="2"/>
      <c r="H39" s="2">
        <v>22006610.999999996</v>
      </c>
      <c r="I39" s="2"/>
      <c r="J39" s="2">
        <v>0</v>
      </c>
      <c r="K39" s="2"/>
      <c r="L39" s="1">
        <f>B39+D39+F39+H39+J39</f>
        <v>27904732.999999996</v>
      </c>
      <c r="M39" s="13">
        <f>C39+E39+G39+I39+K39</f>
        <v>0</v>
      </c>
      <c r="N39" s="14">
        <f>L39+M39</f>
        <v>27904732.999999996</v>
      </c>
      <c r="P39" s="3" t="s">
        <v>12</v>
      </c>
      <c r="Q39" s="2">
        <v>1725</v>
      </c>
      <c r="R39" s="2">
        <v>0</v>
      </c>
      <c r="S39" s="2">
        <v>302</v>
      </c>
      <c r="T39" s="2">
        <v>0</v>
      </c>
      <c r="U39" s="2">
        <v>279</v>
      </c>
      <c r="V39" s="2">
        <v>0</v>
      </c>
      <c r="W39" s="2">
        <v>14786</v>
      </c>
      <c r="X39" s="2">
        <v>0</v>
      </c>
      <c r="Y39" s="2">
        <v>3684</v>
      </c>
      <c r="Z39" s="2">
        <v>0</v>
      </c>
      <c r="AA39" s="1">
        <f>Q39+S39+U39+W39+Y39</f>
        <v>20776</v>
      </c>
      <c r="AB39" s="13">
        <f>R39+T39+V39+X39+Z39</f>
        <v>0</v>
      </c>
      <c r="AC39" s="14">
        <f>AA39+AB39</f>
        <v>20776</v>
      </c>
      <c r="AE39" s="3" t="s">
        <v>12</v>
      </c>
      <c r="AF39" s="2">
        <f>IFERROR(B39/Q39, "N.A.")</f>
        <v>2448.766376811594</v>
      </c>
      <c r="AG39" s="2" t="str">
        <f t="shared" ref="AG39:AR43" si="30">IFERROR(C39/R39, "N.A.")</f>
        <v>N.A.</v>
      </c>
      <c r="AH39" s="2">
        <f t="shared" si="30"/>
        <v>0</v>
      </c>
      <c r="AI39" s="2" t="str">
        <f t="shared" si="30"/>
        <v>N.A.</v>
      </c>
      <c r="AJ39" s="2">
        <f t="shared" si="30"/>
        <v>6000</v>
      </c>
      <c r="AK39" s="2" t="str">
        <f t="shared" si="30"/>
        <v>N.A.</v>
      </c>
      <c r="AL39" s="2">
        <f t="shared" si="30"/>
        <v>1488.3410658731229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1343.1234597612629</v>
      </c>
      <c r="AQ39" s="13" t="str">
        <f t="shared" si="30"/>
        <v>N.A.</v>
      </c>
      <c r="AR39" s="14">
        <f t="shared" si="30"/>
        <v>1343.1234597612629</v>
      </c>
    </row>
    <row r="40" spans="1:44" ht="15" customHeight="1" thickBot="1" x14ac:dyDescent="0.3">
      <c r="A40" s="3" t="s">
        <v>13</v>
      </c>
      <c r="B40" s="2">
        <v>12952034.999999996</v>
      </c>
      <c r="C40" s="2">
        <v>2034019.9999999998</v>
      </c>
      <c r="D40" s="2">
        <v>49665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13001699.999999996</v>
      </c>
      <c r="M40" s="13">
        <f t="shared" si="31"/>
        <v>2034019.9999999998</v>
      </c>
      <c r="N40" s="14">
        <f t="shared" ref="N40:N42" si="32">L40+M40</f>
        <v>15035719.999999996</v>
      </c>
      <c r="P40" s="3" t="s">
        <v>13</v>
      </c>
      <c r="Q40" s="2">
        <v>6022</v>
      </c>
      <c r="R40" s="2">
        <v>752</v>
      </c>
      <c r="S40" s="2">
        <v>77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6099</v>
      </c>
      <c r="AB40" s="13">
        <f t="shared" si="33"/>
        <v>752</v>
      </c>
      <c r="AC40" s="14">
        <f t="shared" ref="AC40:AC42" si="34">AA40+AB40</f>
        <v>6851</v>
      </c>
      <c r="AE40" s="3" t="s">
        <v>13</v>
      </c>
      <c r="AF40" s="2">
        <f t="shared" ref="AF40:AF43" si="35">IFERROR(B40/Q40, "N.A.")</f>
        <v>2150.7862836267013</v>
      </c>
      <c r="AG40" s="2">
        <f t="shared" si="30"/>
        <v>2704.8138297872338</v>
      </c>
      <c r="AH40" s="2">
        <f t="shared" si="30"/>
        <v>645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2131.7757009345787</v>
      </c>
      <c r="AQ40" s="13">
        <f t="shared" si="30"/>
        <v>2704.8138297872338</v>
      </c>
      <c r="AR40" s="14">
        <f t="shared" si="30"/>
        <v>2194.6752298934457</v>
      </c>
    </row>
    <row r="41" spans="1:44" ht="15" customHeight="1" thickBot="1" x14ac:dyDescent="0.3">
      <c r="A41" s="3" t="s">
        <v>14</v>
      </c>
      <c r="B41" s="2">
        <v>45293795.999999985</v>
      </c>
      <c r="C41" s="2">
        <v>155963892.00000003</v>
      </c>
      <c r="D41" s="2">
        <v>4578300</v>
      </c>
      <c r="E41" s="2">
        <v>1490000</v>
      </c>
      <c r="F41" s="2"/>
      <c r="G41" s="2">
        <v>0</v>
      </c>
      <c r="H41" s="2"/>
      <c r="I41" s="2">
        <v>6303890</v>
      </c>
      <c r="J41" s="2">
        <v>0</v>
      </c>
      <c r="K41" s="2"/>
      <c r="L41" s="1">
        <f t="shared" si="31"/>
        <v>49872095.999999985</v>
      </c>
      <c r="M41" s="13">
        <f t="shared" si="31"/>
        <v>163757782.00000003</v>
      </c>
      <c r="N41" s="14">
        <f t="shared" si="32"/>
        <v>213629878</v>
      </c>
      <c r="P41" s="3" t="s">
        <v>14</v>
      </c>
      <c r="Q41" s="2">
        <v>10008</v>
      </c>
      <c r="R41" s="2">
        <v>22581</v>
      </c>
      <c r="S41" s="2">
        <v>1822</v>
      </c>
      <c r="T41" s="2">
        <v>298</v>
      </c>
      <c r="U41" s="2">
        <v>0</v>
      </c>
      <c r="V41" s="2">
        <v>409</v>
      </c>
      <c r="W41" s="2">
        <v>0</v>
      </c>
      <c r="X41" s="2">
        <v>2533</v>
      </c>
      <c r="Y41" s="2">
        <v>2473</v>
      </c>
      <c r="Z41" s="2">
        <v>0</v>
      </c>
      <c r="AA41" s="1">
        <f t="shared" si="33"/>
        <v>14303</v>
      </c>
      <c r="AB41" s="13">
        <f t="shared" si="33"/>
        <v>25821</v>
      </c>
      <c r="AC41" s="14">
        <f t="shared" si="34"/>
        <v>40124</v>
      </c>
      <c r="AE41" s="3" t="s">
        <v>14</v>
      </c>
      <c r="AF41" s="2">
        <f t="shared" si="35"/>
        <v>4525.7589928057541</v>
      </c>
      <c r="AG41" s="2">
        <f t="shared" si="30"/>
        <v>6906.8638235684884</v>
      </c>
      <c r="AH41" s="2">
        <f t="shared" si="30"/>
        <v>2512.7881448957191</v>
      </c>
      <c r="AI41" s="2">
        <f t="shared" si="30"/>
        <v>5000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2488.7050927753653</v>
      </c>
      <c r="AN41" s="2">
        <f t="shared" si="30"/>
        <v>0</v>
      </c>
      <c r="AO41" s="2" t="str">
        <f t="shared" si="30"/>
        <v>N.A.</v>
      </c>
      <c r="AP41" s="15">
        <f t="shared" si="30"/>
        <v>3486.8276585331737</v>
      </c>
      <c r="AQ41" s="13">
        <f t="shared" si="30"/>
        <v>6342.0387281669973</v>
      </c>
      <c r="AR41" s="14">
        <f t="shared" si="30"/>
        <v>5324.241800418702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405579.99999999994</v>
      </c>
      <c r="I42" s="2"/>
      <c r="J42" s="2">
        <v>0</v>
      </c>
      <c r="K42" s="2"/>
      <c r="L42" s="1">
        <f t="shared" si="31"/>
        <v>405579.99999999994</v>
      </c>
      <c r="M42" s="13">
        <f t="shared" si="31"/>
        <v>0</v>
      </c>
      <c r="N42" s="14">
        <f t="shared" si="32"/>
        <v>405579.99999999994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406</v>
      </c>
      <c r="X42" s="2">
        <v>0</v>
      </c>
      <c r="Y42" s="2">
        <v>1464</v>
      </c>
      <c r="Z42" s="2">
        <v>0</v>
      </c>
      <c r="AA42" s="1">
        <f t="shared" si="33"/>
        <v>1870</v>
      </c>
      <c r="AB42" s="13">
        <f t="shared" si="33"/>
        <v>0</v>
      </c>
      <c r="AC42" s="14">
        <f t="shared" si="34"/>
        <v>1870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998.96551724137919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216.88770053475932</v>
      </c>
      <c r="AQ42" s="13" t="str">
        <f t="shared" si="30"/>
        <v>N.A.</v>
      </c>
      <c r="AR42" s="14">
        <f t="shared" si="30"/>
        <v>216.88770053475932</v>
      </c>
    </row>
    <row r="43" spans="1:44" ht="15" customHeight="1" thickBot="1" x14ac:dyDescent="0.3">
      <c r="A43" s="4" t="s">
        <v>16</v>
      </c>
      <c r="B43" s="2">
        <v>62469952.999999985</v>
      </c>
      <c r="C43" s="2">
        <v>157997912</v>
      </c>
      <c r="D43" s="2">
        <v>4627964.9999999991</v>
      </c>
      <c r="E43" s="2">
        <v>1490000</v>
      </c>
      <c r="F43" s="2">
        <v>1674000</v>
      </c>
      <c r="G43" s="2">
        <v>0</v>
      </c>
      <c r="H43" s="2">
        <v>22412190.999999996</v>
      </c>
      <c r="I43" s="2">
        <v>6303890</v>
      </c>
      <c r="J43" s="2">
        <v>0</v>
      </c>
      <c r="K43" s="2"/>
      <c r="L43" s="1">
        <f t="shared" ref="L43" si="36">B43+D43+F43+H43+J43</f>
        <v>91184108.999999985</v>
      </c>
      <c r="M43" s="13">
        <f t="shared" ref="M43" si="37">C43+E43+G43+I43+K43</f>
        <v>165791802</v>
      </c>
      <c r="N43" s="17">
        <f t="shared" ref="N43" si="38">L43+M43</f>
        <v>256975911</v>
      </c>
      <c r="P43" s="4" t="s">
        <v>16</v>
      </c>
      <c r="Q43" s="2">
        <v>17755</v>
      </c>
      <c r="R43" s="2">
        <v>23333</v>
      </c>
      <c r="S43" s="2">
        <v>2201</v>
      </c>
      <c r="T43" s="2">
        <v>298</v>
      </c>
      <c r="U43" s="2">
        <v>279</v>
      </c>
      <c r="V43" s="2">
        <v>409</v>
      </c>
      <c r="W43" s="2">
        <v>15192</v>
      </c>
      <c r="X43" s="2">
        <v>2533</v>
      </c>
      <c r="Y43" s="2">
        <v>7621</v>
      </c>
      <c r="Z43" s="2">
        <v>0</v>
      </c>
      <c r="AA43" s="1">
        <f t="shared" ref="AA43" si="39">Q43+S43+U43+W43+Y43</f>
        <v>43048</v>
      </c>
      <c r="AB43" s="13">
        <f t="shared" ref="AB43" si="40">R43+T43+V43+X43+Z43</f>
        <v>26573</v>
      </c>
      <c r="AC43" s="17">
        <f t="shared" ref="AC43" si="41">AA43+AB43</f>
        <v>69621</v>
      </c>
      <c r="AE43" s="4" t="s">
        <v>16</v>
      </c>
      <c r="AF43" s="2">
        <f t="shared" si="35"/>
        <v>3518.4428611658677</v>
      </c>
      <c r="AG43" s="2">
        <f t="shared" si="30"/>
        <v>6771.4358205117214</v>
      </c>
      <c r="AH43" s="2">
        <f t="shared" si="30"/>
        <v>2102.6646978646068</v>
      </c>
      <c r="AI43" s="2">
        <f t="shared" si="30"/>
        <v>5000</v>
      </c>
      <c r="AJ43" s="2">
        <f t="shared" si="30"/>
        <v>6000</v>
      </c>
      <c r="AK43" s="2">
        <f t="shared" si="30"/>
        <v>0</v>
      </c>
      <c r="AL43" s="2">
        <f t="shared" si="30"/>
        <v>1475.2627040547654</v>
      </c>
      <c r="AM43" s="2">
        <f t="shared" si="30"/>
        <v>2488.7050927753653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2118.1961763612708</v>
      </c>
      <c r="AQ43" s="13">
        <f t="shared" ref="AQ43" si="43">IFERROR(M43/AB43, "N.A.")</f>
        <v>6239.1074398825876</v>
      </c>
      <c r="AR43" s="14">
        <f t="shared" ref="AR43" si="44">IFERROR(N43/AC43, "N.A.")</f>
        <v>3691.0689447149566</v>
      </c>
    </row>
    <row r="44" spans="1:44" ht="15" customHeight="1" thickBot="1" x14ac:dyDescent="0.3">
      <c r="A44" s="5" t="s">
        <v>0</v>
      </c>
      <c r="B44" s="24">
        <f>B43+C43</f>
        <v>220467865</v>
      </c>
      <c r="C44" s="26"/>
      <c r="D44" s="24">
        <f>D43+E43</f>
        <v>6117964.9999999991</v>
      </c>
      <c r="E44" s="26"/>
      <c r="F44" s="24">
        <f>F43+G43</f>
        <v>1674000</v>
      </c>
      <c r="G44" s="26"/>
      <c r="H44" s="24">
        <f>H43+I43</f>
        <v>28716080.999999996</v>
      </c>
      <c r="I44" s="26"/>
      <c r="J44" s="24">
        <f>J43+K43</f>
        <v>0</v>
      </c>
      <c r="K44" s="26"/>
      <c r="L44" s="24">
        <f>L43+M43</f>
        <v>256975911</v>
      </c>
      <c r="M44" s="25"/>
      <c r="N44" s="18">
        <f>B44+D44+F44+H44+J44</f>
        <v>256975911</v>
      </c>
      <c r="P44" s="5" t="s">
        <v>0</v>
      </c>
      <c r="Q44" s="24">
        <f>Q43+R43</f>
        <v>41088</v>
      </c>
      <c r="R44" s="26"/>
      <c r="S44" s="24">
        <f>S43+T43</f>
        <v>2499</v>
      </c>
      <c r="T44" s="26"/>
      <c r="U44" s="24">
        <f>U43+V43</f>
        <v>688</v>
      </c>
      <c r="V44" s="26"/>
      <c r="W44" s="24">
        <f>W43+X43</f>
        <v>17725</v>
      </c>
      <c r="X44" s="26"/>
      <c r="Y44" s="24">
        <f>Y43+Z43</f>
        <v>7621</v>
      </c>
      <c r="Z44" s="26"/>
      <c r="AA44" s="24">
        <f>AA43+AB43</f>
        <v>69621</v>
      </c>
      <c r="AB44" s="25"/>
      <c r="AC44" s="18">
        <f>Q44+S44+U44+W44+Y44</f>
        <v>69621</v>
      </c>
      <c r="AE44" s="5" t="s">
        <v>0</v>
      </c>
      <c r="AF44" s="27">
        <f>IFERROR(B44/Q44,"N.A.")</f>
        <v>5365.7482720015578</v>
      </c>
      <c r="AG44" s="28"/>
      <c r="AH44" s="27">
        <f>IFERROR(D44/S44,"N.A.")</f>
        <v>2448.1652661064422</v>
      </c>
      <c r="AI44" s="28"/>
      <c r="AJ44" s="27">
        <f>IFERROR(F44/U44,"N.A.")</f>
        <v>2433.1395348837209</v>
      </c>
      <c r="AK44" s="28"/>
      <c r="AL44" s="27">
        <f>IFERROR(H44/W44,"N.A.")</f>
        <v>1620.0891960507756</v>
      </c>
      <c r="AM44" s="28"/>
      <c r="AN44" s="27">
        <f>IFERROR(J44/Y44,"N.A.")</f>
        <v>0</v>
      </c>
      <c r="AO44" s="28"/>
      <c r="AP44" s="27">
        <f>IFERROR(L44/AA44,"N.A.")</f>
        <v>3691.0689447149566</v>
      </c>
      <c r="AQ44" s="28"/>
      <c r="AR44" s="16">
        <f>IFERROR(N44/AC44, "N.A.")</f>
        <v>3691.0689447149566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86364291.999999985</v>
      </c>
      <c r="C15" s="2"/>
      <c r="D15" s="2">
        <v>61709590.000000022</v>
      </c>
      <c r="E15" s="2"/>
      <c r="F15" s="2">
        <v>59907174.999999993</v>
      </c>
      <c r="G15" s="2"/>
      <c r="H15" s="2">
        <v>151661178.99999994</v>
      </c>
      <c r="I15" s="2"/>
      <c r="J15" s="2">
        <v>0</v>
      </c>
      <c r="K15" s="2"/>
      <c r="L15" s="1">
        <f>B15+D15+F15+H15+J15</f>
        <v>359642235.99999994</v>
      </c>
      <c r="M15" s="13">
        <f>C15+E15+G15+I15+K15</f>
        <v>0</v>
      </c>
      <c r="N15" s="14">
        <f>L15+M15</f>
        <v>359642235.99999994</v>
      </c>
      <c r="P15" s="3" t="s">
        <v>12</v>
      </c>
      <c r="Q15" s="2">
        <v>19678</v>
      </c>
      <c r="R15" s="2">
        <v>0</v>
      </c>
      <c r="S15" s="2">
        <v>10775</v>
      </c>
      <c r="T15" s="2">
        <v>0</v>
      </c>
      <c r="U15" s="2">
        <v>7975</v>
      </c>
      <c r="V15" s="2">
        <v>0</v>
      </c>
      <c r="W15" s="2">
        <v>41127</v>
      </c>
      <c r="X15" s="2">
        <v>0</v>
      </c>
      <c r="Y15" s="2">
        <v>4721</v>
      </c>
      <c r="Z15" s="2">
        <v>0</v>
      </c>
      <c r="AA15" s="1">
        <f>Q15+S15+U15+W15+Y15</f>
        <v>84276</v>
      </c>
      <c r="AB15" s="13">
        <f>R15+T15+V15+X15+Z15</f>
        <v>0</v>
      </c>
      <c r="AC15" s="14">
        <f>AA15+AB15</f>
        <v>84276</v>
      </c>
      <c r="AE15" s="3" t="s">
        <v>12</v>
      </c>
      <c r="AF15" s="2">
        <f>IFERROR(B15/Q15, "N.A.")</f>
        <v>4388.8754954771821</v>
      </c>
      <c r="AG15" s="2" t="str">
        <f t="shared" ref="AG15:AR19" si="0">IFERROR(C15/R15, "N.A.")</f>
        <v>N.A.</v>
      </c>
      <c r="AH15" s="2">
        <f t="shared" si="0"/>
        <v>5727.1081206496538</v>
      </c>
      <c r="AI15" s="2" t="str">
        <f t="shared" si="0"/>
        <v>N.A.</v>
      </c>
      <c r="AJ15" s="2">
        <f t="shared" si="0"/>
        <v>7511.8714733542311</v>
      </c>
      <c r="AK15" s="2" t="str">
        <f t="shared" si="0"/>
        <v>N.A.</v>
      </c>
      <c r="AL15" s="2">
        <f t="shared" si="0"/>
        <v>3687.6304860553878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4267.433622858227</v>
      </c>
      <c r="AQ15" s="13" t="str">
        <f t="shared" si="0"/>
        <v>N.A.</v>
      </c>
      <c r="AR15" s="14">
        <f t="shared" si="0"/>
        <v>4267.433622858227</v>
      </c>
    </row>
    <row r="16" spans="1:44" ht="15" customHeight="1" thickBot="1" x14ac:dyDescent="0.3">
      <c r="A16" s="3" t="s">
        <v>13</v>
      </c>
      <c r="B16" s="2">
        <v>47844875.000000015</v>
      </c>
      <c r="C16" s="2">
        <v>404000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47844875.000000015</v>
      </c>
      <c r="M16" s="13">
        <f t="shared" si="1"/>
        <v>404000</v>
      </c>
      <c r="N16" s="14">
        <f t="shared" ref="N16:N18" si="2">L16+M16</f>
        <v>48248875.000000015</v>
      </c>
      <c r="P16" s="3" t="s">
        <v>13</v>
      </c>
      <c r="Q16" s="2">
        <v>15507</v>
      </c>
      <c r="R16" s="2">
        <v>202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15507</v>
      </c>
      <c r="AB16" s="13">
        <f t="shared" si="3"/>
        <v>202</v>
      </c>
      <c r="AC16" s="14">
        <f t="shared" ref="AC16:AC18" si="4">AA16+AB16</f>
        <v>15709</v>
      </c>
      <c r="AE16" s="3" t="s">
        <v>13</v>
      </c>
      <c r="AF16" s="2">
        <f t="shared" ref="AF16:AF19" si="5">IFERROR(B16/Q16, "N.A.")</f>
        <v>3085.3727348939196</v>
      </c>
      <c r="AG16" s="2">
        <f t="shared" si="0"/>
        <v>2000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3085.3727348939196</v>
      </c>
      <c r="AQ16" s="13">
        <f t="shared" si="0"/>
        <v>2000</v>
      </c>
      <c r="AR16" s="14">
        <f t="shared" si="0"/>
        <v>3071.4160672226121</v>
      </c>
    </row>
    <row r="17" spans="1:44" ht="15" customHeight="1" thickBot="1" x14ac:dyDescent="0.3">
      <c r="A17" s="3" t="s">
        <v>14</v>
      </c>
      <c r="B17" s="2">
        <v>217313912.99999985</v>
      </c>
      <c r="C17" s="2">
        <v>1080832243.9999981</v>
      </c>
      <c r="D17" s="2">
        <v>50904545.000000007</v>
      </c>
      <c r="E17" s="2">
        <v>29236640.000000004</v>
      </c>
      <c r="F17" s="2"/>
      <c r="G17" s="2">
        <v>98656279.999999985</v>
      </c>
      <c r="H17" s="2"/>
      <c r="I17" s="2">
        <v>55567872</v>
      </c>
      <c r="J17" s="2">
        <v>0</v>
      </c>
      <c r="K17" s="2"/>
      <c r="L17" s="1">
        <f t="shared" si="1"/>
        <v>268218457.99999985</v>
      </c>
      <c r="M17" s="13">
        <f t="shared" si="1"/>
        <v>1264293035.9999981</v>
      </c>
      <c r="N17" s="14">
        <f t="shared" si="2"/>
        <v>1532511493.9999979</v>
      </c>
      <c r="P17" s="3" t="s">
        <v>14</v>
      </c>
      <c r="Q17" s="2">
        <v>47580</v>
      </c>
      <c r="R17" s="2">
        <v>173531</v>
      </c>
      <c r="S17" s="2">
        <v>10183</v>
      </c>
      <c r="T17" s="2">
        <v>3155</v>
      </c>
      <c r="U17" s="2">
        <v>0</v>
      </c>
      <c r="V17" s="2">
        <v>9479</v>
      </c>
      <c r="W17" s="2">
        <v>0</v>
      </c>
      <c r="X17" s="2">
        <v>8766</v>
      </c>
      <c r="Y17" s="2">
        <v>6213</v>
      </c>
      <c r="Z17" s="2">
        <v>0</v>
      </c>
      <c r="AA17" s="1">
        <f t="shared" si="3"/>
        <v>63976</v>
      </c>
      <c r="AB17" s="13">
        <f t="shared" si="3"/>
        <v>194931</v>
      </c>
      <c r="AC17" s="14">
        <f t="shared" si="4"/>
        <v>258907</v>
      </c>
      <c r="AE17" s="3" t="s">
        <v>14</v>
      </c>
      <c r="AF17" s="2">
        <f t="shared" si="5"/>
        <v>4567.3373896595176</v>
      </c>
      <c r="AG17" s="2">
        <f t="shared" si="0"/>
        <v>6228.4677896168296</v>
      </c>
      <c r="AH17" s="2">
        <f t="shared" si="0"/>
        <v>4998.9732888146918</v>
      </c>
      <c r="AI17" s="2">
        <f t="shared" si="0"/>
        <v>9266.7638668779728</v>
      </c>
      <c r="AJ17" s="2" t="str">
        <f t="shared" si="0"/>
        <v>N.A.</v>
      </c>
      <c r="AK17" s="2">
        <f t="shared" si="0"/>
        <v>10407.878468192846</v>
      </c>
      <c r="AL17" s="2" t="str">
        <f t="shared" si="0"/>
        <v>N.A.</v>
      </c>
      <c r="AM17" s="2">
        <f t="shared" si="0"/>
        <v>6339.0225872689934</v>
      </c>
      <c r="AN17" s="2">
        <f t="shared" si="0"/>
        <v>0</v>
      </c>
      <c r="AO17" s="2" t="str">
        <f t="shared" si="0"/>
        <v>N.A.</v>
      </c>
      <c r="AP17" s="15">
        <f t="shared" si="0"/>
        <v>4192.4855883456275</v>
      </c>
      <c r="AQ17" s="13">
        <f t="shared" si="0"/>
        <v>6485.8490235006138</v>
      </c>
      <c r="AR17" s="14">
        <f t="shared" si="0"/>
        <v>5919.1582073872005</v>
      </c>
    </row>
    <row r="18" spans="1:44" ht="15" customHeight="1" thickBot="1" x14ac:dyDescent="0.3">
      <c r="A18" s="3" t="s">
        <v>15</v>
      </c>
      <c r="B18" s="2">
        <v>828180</v>
      </c>
      <c r="C18" s="2">
        <v>0</v>
      </c>
      <c r="D18" s="2">
        <v>868600</v>
      </c>
      <c r="E18" s="2"/>
      <c r="F18" s="2"/>
      <c r="G18" s="2">
        <v>1006200</v>
      </c>
      <c r="H18" s="2">
        <v>2122560</v>
      </c>
      <c r="I18" s="2"/>
      <c r="J18" s="2"/>
      <c r="K18" s="2"/>
      <c r="L18" s="1">
        <f t="shared" si="1"/>
        <v>3819340</v>
      </c>
      <c r="M18" s="13">
        <f t="shared" si="1"/>
        <v>1006200</v>
      </c>
      <c r="N18" s="14">
        <f t="shared" si="2"/>
        <v>4825540</v>
      </c>
      <c r="P18" s="3" t="s">
        <v>15</v>
      </c>
      <c r="Q18" s="2">
        <v>107</v>
      </c>
      <c r="R18" s="2">
        <v>126</v>
      </c>
      <c r="S18" s="2">
        <v>202</v>
      </c>
      <c r="T18" s="2">
        <v>0</v>
      </c>
      <c r="U18" s="2">
        <v>0</v>
      </c>
      <c r="V18" s="2">
        <v>156</v>
      </c>
      <c r="W18" s="2">
        <v>704</v>
      </c>
      <c r="X18" s="2">
        <v>0</v>
      </c>
      <c r="Y18" s="2">
        <v>0</v>
      </c>
      <c r="Z18" s="2">
        <v>0</v>
      </c>
      <c r="AA18" s="1">
        <f t="shared" si="3"/>
        <v>1013</v>
      </c>
      <c r="AB18" s="13">
        <f t="shared" si="3"/>
        <v>282</v>
      </c>
      <c r="AC18" s="17">
        <f t="shared" si="4"/>
        <v>1295</v>
      </c>
      <c r="AE18" s="3" t="s">
        <v>15</v>
      </c>
      <c r="AF18" s="2">
        <f t="shared" si="5"/>
        <v>7740</v>
      </c>
      <c r="AG18" s="2">
        <f t="shared" si="0"/>
        <v>0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>
        <f t="shared" si="0"/>
        <v>6450</v>
      </c>
      <c r="AL18" s="2">
        <f t="shared" si="0"/>
        <v>3015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3770.3257650542942</v>
      </c>
      <c r="AQ18" s="13">
        <f t="shared" si="0"/>
        <v>3568.0851063829787</v>
      </c>
      <c r="AR18" s="14">
        <f t="shared" si="0"/>
        <v>3726.2857142857142</v>
      </c>
    </row>
    <row r="19" spans="1:44" ht="15" customHeight="1" thickBot="1" x14ac:dyDescent="0.3">
      <c r="A19" s="4" t="s">
        <v>16</v>
      </c>
      <c r="B19" s="2">
        <v>352351259.99999994</v>
      </c>
      <c r="C19" s="2">
        <v>1081236243.999999</v>
      </c>
      <c r="D19" s="2">
        <v>113482734.99999996</v>
      </c>
      <c r="E19" s="2">
        <v>29236640.000000004</v>
      </c>
      <c r="F19" s="2">
        <v>59907174.999999993</v>
      </c>
      <c r="G19" s="2">
        <v>99662479.999999985</v>
      </c>
      <c r="H19" s="2">
        <v>153783738.99999997</v>
      </c>
      <c r="I19" s="2">
        <v>55567872</v>
      </c>
      <c r="J19" s="2">
        <v>0</v>
      </c>
      <c r="K19" s="2"/>
      <c r="L19" s="1">
        <f t="shared" ref="L19" si="6">B19+D19+F19+H19+J19</f>
        <v>679524908.99999988</v>
      </c>
      <c r="M19" s="13">
        <f t="shared" ref="M19" si="7">C19+E19+G19+I19+K19</f>
        <v>1265703235.999999</v>
      </c>
      <c r="N19" s="17">
        <f t="shared" ref="N19" si="8">L19+M19</f>
        <v>1945228144.999999</v>
      </c>
      <c r="P19" s="4" t="s">
        <v>16</v>
      </c>
      <c r="Q19" s="2">
        <v>82872</v>
      </c>
      <c r="R19" s="2">
        <v>173859</v>
      </c>
      <c r="S19" s="2">
        <v>21160</v>
      </c>
      <c r="T19" s="2">
        <v>3155</v>
      </c>
      <c r="U19" s="2">
        <v>7975</v>
      </c>
      <c r="V19" s="2">
        <v>9635</v>
      </c>
      <c r="W19" s="2">
        <v>41831</v>
      </c>
      <c r="X19" s="2">
        <v>8766</v>
      </c>
      <c r="Y19" s="2">
        <v>10934</v>
      </c>
      <c r="Z19" s="2">
        <v>0</v>
      </c>
      <c r="AA19" s="1">
        <f t="shared" ref="AA19" si="9">Q19+S19+U19+W19+Y19</f>
        <v>164772</v>
      </c>
      <c r="AB19" s="13">
        <f t="shared" ref="AB19" si="10">R19+T19+V19+X19+Z19</f>
        <v>195415</v>
      </c>
      <c r="AC19" s="14">
        <f t="shared" ref="AC19" si="11">AA19+AB19</f>
        <v>360187</v>
      </c>
      <c r="AE19" s="4" t="s">
        <v>16</v>
      </c>
      <c r="AF19" s="2">
        <f t="shared" si="5"/>
        <v>4251.7528236316239</v>
      </c>
      <c r="AG19" s="2">
        <f t="shared" si="0"/>
        <v>6219.0409699814163</v>
      </c>
      <c r="AH19" s="2">
        <f t="shared" si="0"/>
        <v>5363.0782136105836</v>
      </c>
      <c r="AI19" s="2">
        <f t="shared" si="0"/>
        <v>9266.7638668779728</v>
      </c>
      <c r="AJ19" s="2">
        <f t="shared" si="0"/>
        <v>7511.8714733542311</v>
      </c>
      <c r="AK19" s="2">
        <f t="shared" si="0"/>
        <v>10343.796574987025</v>
      </c>
      <c r="AL19" s="2">
        <f t="shared" si="0"/>
        <v>3676.3103679089663</v>
      </c>
      <c r="AM19" s="2">
        <f t="shared" si="0"/>
        <v>6339.0225872689934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4124.0314434491293</v>
      </c>
      <c r="AQ19" s="13">
        <f t="shared" ref="AQ19" si="13">IFERROR(M19/AB19, "N.A.")</f>
        <v>6477.0014379653512</v>
      </c>
      <c r="AR19" s="14">
        <f t="shared" ref="AR19" si="14">IFERROR(N19/AC19, "N.A.")</f>
        <v>5400.6061990021826</v>
      </c>
    </row>
    <row r="20" spans="1:44" ht="15" customHeight="1" thickBot="1" x14ac:dyDescent="0.3">
      <c r="A20" s="5" t="s">
        <v>0</v>
      </c>
      <c r="B20" s="24">
        <f>B19+C19</f>
        <v>1433587503.999999</v>
      </c>
      <c r="C20" s="26"/>
      <c r="D20" s="24">
        <f>D19+E19</f>
        <v>142719374.99999997</v>
      </c>
      <c r="E20" s="26"/>
      <c r="F20" s="24">
        <f>F19+G19</f>
        <v>159569654.99999997</v>
      </c>
      <c r="G20" s="26"/>
      <c r="H20" s="24">
        <f>H19+I19</f>
        <v>209351610.99999997</v>
      </c>
      <c r="I20" s="26"/>
      <c r="J20" s="24">
        <f>J19+K19</f>
        <v>0</v>
      </c>
      <c r="K20" s="26"/>
      <c r="L20" s="24">
        <f>L19+M19</f>
        <v>1945228144.999999</v>
      </c>
      <c r="M20" s="25"/>
      <c r="N20" s="18">
        <f>B20+D20+F20+H20+J20</f>
        <v>1945228144.999999</v>
      </c>
      <c r="P20" s="5" t="s">
        <v>0</v>
      </c>
      <c r="Q20" s="24">
        <f>Q19+R19</f>
        <v>256731</v>
      </c>
      <c r="R20" s="26"/>
      <c r="S20" s="24">
        <f>S19+T19</f>
        <v>24315</v>
      </c>
      <c r="T20" s="26"/>
      <c r="U20" s="24">
        <f>U19+V19</f>
        <v>17610</v>
      </c>
      <c r="V20" s="26"/>
      <c r="W20" s="24">
        <f>W19+X19</f>
        <v>50597</v>
      </c>
      <c r="X20" s="26"/>
      <c r="Y20" s="24">
        <f>Y19+Z19</f>
        <v>10934</v>
      </c>
      <c r="Z20" s="26"/>
      <c r="AA20" s="24">
        <f>AA19+AB19</f>
        <v>360187</v>
      </c>
      <c r="AB20" s="26"/>
      <c r="AC20" s="19">
        <f>Q20+S20+U20+W20+Y20</f>
        <v>360187</v>
      </c>
      <c r="AE20" s="5" t="s">
        <v>0</v>
      </c>
      <c r="AF20" s="27">
        <f>IFERROR(B20/Q20,"N.A.")</f>
        <v>5584.0062322041322</v>
      </c>
      <c r="AG20" s="28"/>
      <c r="AH20" s="27">
        <f>IFERROR(D20/S20,"N.A.")</f>
        <v>5869.6020974706962</v>
      </c>
      <c r="AI20" s="28"/>
      <c r="AJ20" s="27">
        <f>IFERROR(F20/U20,"N.A.")</f>
        <v>9061.3091993185681</v>
      </c>
      <c r="AK20" s="28"/>
      <c r="AL20" s="27">
        <f>IFERROR(H20/W20,"N.A.")</f>
        <v>4137.6289305690052</v>
      </c>
      <c r="AM20" s="28"/>
      <c r="AN20" s="27">
        <f>IFERROR(J20/Y20,"N.A.")</f>
        <v>0</v>
      </c>
      <c r="AO20" s="28"/>
      <c r="AP20" s="27">
        <f>IFERROR(L20/AA20,"N.A.")</f>
        <v>5400.6061990021826</v>
      </c>
      <c r="AQ20" s="28"/>
      <c r="AR20" s="16">
        <f>IFERROR(N20/AC20, "N.A.")</f>
        <v>5400.6061990021826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77973805.99999997</v>
      </c>
      <c r="C27" s="2"/>
      <c r="D27" s="2">
        <v>58235139.999999993</v>
      </c>
      <c r="E27" s="2"/>
      <c r="F27" s="2">
        <v>53097414.999999993</v>
      </c>
      <c r="G27" s="2"/>
      <c r="H27" s="2">
        <v>102740660.00000001</v>
      </c>
      <c r="I27" s="2"/>
      <c r="J27" s="2">
        <v>0</v>
      </c>
      <c r="K27" s="2"/>
      <c r="L27" s="1">
        <f>B27+D27+F27+H27+J27</f>
        <v>292047021</v>
      </c>
      <c r="M27" s="13">
        <f>C27+E27+G27+I27+K27</f>
        <v>0</v>
      </c>
      <c r="N27" s="14">
        <f>L27+M27</f>
        <v>292047021</v>
      </c>
      <c r="P27" s="3" t="s">
        <v>12</v>
      </c>
      <c r="Q27" s="2">
        <v>16722</v>
      </c>
      <c r="R27" s="2">
        <v>0</v>
      </c>
      <c r="S27" s="2">
        <v>10111</v>
      </c>
      <c r="T27" s="2">
        <v>0</v>
      </c>
      <c r="U27" s="2">
        <v>6463</v>
      </c>
      <c r="V27" s="2">
        <v>0</v>
      </c>
      <c r="W27" s="2">
        <v>20480</v>
      </c>
      <c r="X27" s="2">
        <v>0</v>
      </c>
      <c r="Y27" s="2">
        <v>1524</v>
      </c>
      <c r="Z27" s="2">
        <v>0</v>
      </c>
      <c r="AA27" s="1">
        <f>Q27+S27+U27+W27+Y27</f>
        <v>55300</v>
      </c>
      <c r="AB27" s="13">
        <f>R27+T27+V27+X27+Z27</f>
        <v>0</v>
      </c>
      <c r="AC27" s="14">
        <f>AA27+AB27</f>
        <v>55300</v>
      </c>
      <c r="AE27" s="3" t="s">
        <v>12</v>
      </c>
      <c r="AF27" s="2">
        <f>IFERROR(B27/Q27, "N.A.")</f>
        <v>4662.9473747159409</v>
      </c>
      <c r="AG27" s="2" t="str">
        <f t="shared" ref="AG27:AR31" si="15">IFERROR(C27/R27, "N.A.")</f>
        <v>N.A.</v>
      </c>
      <c r="AH27" s="2">
        <f t="shared" si="15"/>
        <v>5759.5826327761833</v>
      </c>
      <c r="AI27" s="2" t="str">
        <f t="shared" si="15"/>
        <v>N.A.</v>
      </c>
      <c r="AJ27" s="2">
        <f t="shared" si="15"/>
        <v>8215.5987931301242</v>
      </c>
      <c r="AK27" s="2" t="str">
        <f t="shared" si="15"/>
        <v>N.A.</v>
      </c>
      <c r="AL27" s="2">
        <f t="shared" si="15"/>
        <v>5016.6337890625009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5281.1396202531641</v>
      </c>
      <c r="AQ27" s="13" t="str">
        <f t="shared" si="15"/>
        <v>N.A.</v>
      </c>
      <c r="AR27" s="14">
        <f t="shared" si="15"/>
        <v>5281.1396202531641</v>
      </c>
    </row>
    <row r="28" spans="1:44" ht="15" customHeight="1" thickBot="1" x14ac:dyDescent="0.3">
      <c r="A28" s="3" t="s">
        <v>13</v>
      </c>
      <c r="B28" s="2">
        <v>4424520.0000000009</v>
      </c>
      <c r="C28" s="2">
        <v>404000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4424520.0000000009</v>
      </c>
      <c r="M28" s="13">
        <f t="shared" si="16"/>
        <v>404000</v>
      </c>
      <c r="N28" s="14">
        <f t="shared" ref="N28:N30" si="17">L28+M28</f>
        <v>4828520.0000000009</v>
      </c>
      <c r="P28" s="3" t="s">
        <v>13</v>
      </c>
      <c r="Q28" s="2">
        <v>1325</v>
      </c>
      <c r="R28" s="2">
        <v>202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1325</v>
      </c>
      <c r="AB28" s="13">
        <f t="shared" si="18"/>
        <v>202</v>
      </c>
      <c r="AC28" s="14">
        <f t="shared" ref="AC28:AC30" si="19">AA28+AB28</f>
        <v>1527</v>
      </c>
      <c r="AE28" s="3" t="s">
        <v>13</v>
      </c>
      <c r="AF28" s="2">
        <f t="shared" ref="AF28:AF31" si="20">IFERROR(B28/Q28, "N.A.")</f>
        <v>3339.2603773584915</v>
      </c>
      <c r="AG28" s="2">
        <f t="shared" si="15"/>
        <v>2000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3339.2603773584915</v>
      </c>
      <c r="AQ28" s="13">
        <f t="shared" si="15"/>
        <v>2000</v>
      </c>
      <c r="AR28" s="14">
        <f t="shared" si="15"/>
        <v>3162.095612311723</v>
      </c>
    </row>
    <row r="29" spans="1:44" ht="15" customHeight="1" thickBot="1" x14ac:dyDescent="0.3">
      <c r="A29" s="3" t="s">
        <v>14</v>
      </c>
      <c r="B29" s="2">
        <v>149997905</v>
      </c>
      <c r="C29" s="2">
        <v>697225844</v>
      </c>
      <c r="D29" s="2">
        <v>39121653.999999993</v>
      </c>
      <c r="E29" s="2">
        <v>25535440</v>
      </c>
      <c r="F29" s="2"/>
      <c r="G29" s="2">
        <v>71803980</v>
      </c>
      <c r="H29" s="2"/>
      <c r="I29" s="2">
        <v>45051002.000000007</v>
      </c>
      <c r="J29" s="2">
        <v>0</v>
      </c>
      <c r="K29" s="2"/>
      <c r="L29" s="1">
        <f t="shared" si="16"/>
        <v>189119559</v>
      </c>
      <c r="M29" s="13">
        <f t="shared" si="16"/>
        <v>839616266</v>
      </c>
      <c r="N29" s="14">
        <f t="shared" si="17"/>
        <v>1028735825</v>
      </c>
      <c r="P29" s="3" t="s">
        <v>14</v>
      </c>
      <c r="Q29" s="2">
        <v>31839</v>
      </c>
      <c r="R29" s="2">
        <v>109002</v>
      </c>
      <c r="S29" s="2">
        <v>6925</v>
      </c>
      <c r="T29" s="2">
        <v>2252</v>
      </c>
      <c r="U29" s="2">
        <v>0</v>
      </c>
      <c r="V29" s="2">
        <v>7250</v>
      </c>
      <c r="W29" s="2">
        <v>0</v>
      </c>
      <c r="X29" s="2">
        <v>5419</v>
      </c>
      <c r="Y29" s="2">
        <v>2393</v>
      </c>
      <c r="Z29" s="2">
        <v>0</v>
      </c>
      <c r="AA29" s="1">
        <f t="shared" si="18"/>
        <v>41157</v>
      </c>
      <c r="AB29" s="13">
        <f t="shared" si="18"/>
        <v>123923</v>
      </c>
      <c r="AC29" s="14">
        <f t="shared" si="19"/>
        <v>165080</v>
      </c>
      <c r="AE29" s="3" t="s">
        <v>14</v>
      </c>
      <c r="AF29" s="2">
        <f t="shared" si="20"/>
        <v>4711.1374415025593</v>
      </c>
      <c r="AG29" s="2">
        <f t="shared" si="15"/>
        <v>6396.4500100915584</v>
      </c>
      <c r="AH29" s="2">
        <f t="shared" si="15"/>
        <v>5649.33631768953</v>
      </c>
      <c r="AI29" s="2">
        <f t="shared" si="15"/>
        <v>11339.005328596802</v>
      </c>
      <c r="AJ29" s="2" t="str">
        <f t="shared" si="15"/>
        <v>N.A.</v>
      </c>
      <c r="AK29" s="2">
        <f t="shared" si="15"/>
        <v>9903.9972413793112</v>
      </c>
      <c r="AL29" s="2" t="str">
        <f t="shared" si="15"/>
        <v>N.A.</v>
      </c>
      <c r="AM29" s="2">
        <f t="shared" si="15"/>
        <v>8313.5268499723206</v>
      </c>
      <c r="AN29" s="2">
        <f t="shared" si="15"/>
        <v>0</v>
      </c>
      <c r="AO29" s="2" t="str">
        <f t="shared" si="15"/>
        <v>N.A.</v>
      </c>
      <c r="AP29" s="15">
        <f t="shared" si="15"/>
        <v>4595.0763904074638</v>
      </c>
      <c r="AQ29" s="13">
        <f t="shared" si="15"/>
        <v>6775.3061659256155</v>
      </c>
      <c r="AR29" s="14">
        <f t="shared" si="15"/>
        <v>6231.7411255149018</v>
      </c>
    </row>
    <row r="30" spans="1:44" ht="15" customHeight="1" thickBot="1" x14ac:dyDescent="0.3">
      <c r="A30" s="3" t="s">
        <v>15</v>
      </c>
      <c r="B30" s="2">
        <v>828180</v>
      </c>
      <c r="C30" s="2"/>
      <c r="D30" s="2">
        <v>868600</v>
      </c>
      <c r="E30" s="2"/>
      <c r="F30" s="2"/>
      <c r="G30" s="2">
        <v>1006200</v>
      </c>
      <c r="H30" s="2">
        <v>2014200.0000000002</v>
      </c>
      <c r="I30" s="2"/>
      <c r="J30" s="2"/>
      <c r="K30" s="2"/>
      <c r="L30" s="1">
        <f t="shared" si="16"/>
        <v>3710980</v>
      </c>
      <c r="M30" s="13">
        <f t="shared" si="16"/>
        <v>1006200</v>
      </c>
      <c r="N30" s="14">
        <f t="shared" si="17"/>
        <v>4717180</v>
      </c>
      <c r="P30" s="3" t="s">
        <v>15</v>
      </c>
      <c r="Q30" s="2">
        <v>107</v>
      </c>
      <c r="R30" s="2">
        <v>0</v>
      </c>
      <c r="S30" s="2">
        <v>202</v>
      </c>
      <c r="T30" s="2">
        <v>0</v>
      </c>
      <c r="U30" s="2">
        <v>0</v>
      </c>
      <c r="V30" s="2">
        <v>156</v>
      </c>
      <c r="W30" s="2">
        <v>620</v>
      </c>
      <c r="X30" s="2">
        <v>0</v>
      </c>
      <c r="Y30" s="2">
        <v>0</v>
      </c>
      <c r="Z30" s="2">
        <v>0</v>
      </c>
      <c r="AA30" s="1">
        <f t="shared" si="18"/>
        <v>929</v>
      </c>
      <c r="AB30" s="13">
        <f t="shared" si="18"/>
        <v>156</v>
      </c>
      <c r="AC30" s="17">
        <f t="shared" si="19"/>
        <v>1085</v>
      </c>
      <c r="AE30" s="3" t="s">
        <v>15</v>
      </c>
      <c r="AF30" s="2">
        <f t="shared" si="20"/>
        <v>7740</v>
      </c>
      <c r="AG30" s="2" t="str">
        <f t="shared" si="15"/>
        <v>N.A.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>
        <f t="shared" si="15"/>
        <v>6450</v>
      </c>
      <c r="AL30" s="2">
        <f t="shared" si="15"/>
        <v>3248.7096774193551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3994.5963401506997</v>
      </c>
      <c r="AQ30" s="13">
        <f t="shared" si="15"/>
        <v>6450</v>
      </c>
      <c r="AR30" s="14">
        <f t="shared" si="15"/>
        <v>4347.6313364055295</v>
      </c>
    </row>
    <row r="31" spans="1:44" ht="15" customHeight="1" thickBot="1" x14ac:dyDescent="0.3">
      <c r="A31" s="4" t="s">
        <v>16</v>
      </c>
      <c r="B31" s="2">
        <v>233224411.00000006</v>
      </c>
      <c r="C31" s="2">
        <v>697629843.99999988</v>
      </c>
      <c r="D31" s="2">
        <v>98225393.99999994</v>
      </c>
      <c r="E31" s="2">
        <v>25535440</v>
      </c>
      <c r="F31" s="2">
        <v>53097414.999999993</v>
      </c>
      <c r="G31" s="2">
        <v>72810180</v>
      </c>
      <c r="H31" s="2">
        <v>104754860</v>
      </c>
      <c r="I31" s="2">
        <v>45051002.000000007</v>
      </c>
      <c r="J31" s="2">
        <v>0</v>
      </c>
      <c r="K31" s="2"/>
      <c r="L31" s="1">
        <f t="shared" ref="L31" si="21">B31+D31+F31+H31+J31</f>
        <v>489302080</v>
      </c>
      <c r="M31" s="13">
        <f t="shared" ref="M31" si="22">C31+E31+G31+I31+K31</f>
        <v>841026465.99999988</v>
      </c>
      <c r="N31" s="17">
        <f t="shared" ref="N31" si="23">L31+M31</f>
        <v>1330328546</v>
      </c>
      <c r="P31" s="4" t="s">
        <v>16</v>
      </c>
      <c r="Q31" s="2">
        <v>49993</v>
      </c>
      <c r="R31" s="2">
        <v>109204</v>
      </c>
      <c r="S31" s="2">
        <v>17238</v>
      </c>
      <c r="T31" s="2">
        <v>2252</v>
      </c>
      <c r="U31" s="2">
        <v>6463</v>
      </c>
      <c r="V31" s="2">
        <v>7406</v>
      </c>
      <c r="W31" s="2">
        <v>21100</v>
      </c>
      <c r="X31" s="2">
        <v>5419</v>
      </c>
      <c r="Y31" s="2">
        <v>3917</v>
      </c>
      <c r="Z31" s="2">
        <v>0</v>
      </c>
      <c r="AA31" s="1">
        <f t="shared" ref="AA31" si="24">Q31+S31+U31+W31+Y31</f>
        <v>98711</v>
      </c>
      <c r="AB31" s="13">
        <f t="shared" ref="AB31" si="25">R31+T31+V31+X31+Z31</f>
        <v>124281</v>
      </c>
      <c r="AC31" s="14">
        <f t="shared" ref="AC31" si="26">AA31+AB31</f>
        <v>222992</v>
      </c>
      <c r="AE31" s="4" t="s">
        <v>16</v>
      </c>
      <c r="AF31" s="2">
        <f t="shared" si="20"/>
        <v>4665.1413397875713</v>
      </c>
      <c r="AG31" s="2">
        <f t="shared" si="15"/>
        <v>6388.3176806710362</v>
      </c>
      <c r="AH31" s="2">
        <f t="shared" si="15"/>
        <v>5698.1896971806436</v>
      </c>
      <c r="AI31" s="2">
        <f t="shared" si="15"/>
        <v>11339.005328596802</v>
      </c>
      <c r="AJ31" s="2">
        <f t="shared" si="15"/>
        <v>8215.5987931301242</v>
      </c>
      <c r="AK31" s="2">
        <f t="shared" si="15"/>
        <v>9831.2422360248456</v>
      </c>
      <c r="AL31" s="2">
        <f t="shared" si="15"/>
        <v>4964.6853080568717</v>
      </c>
      <c r="AM31" s="2">
        <f t="shared" si="15"/>
        <v>8313.5268499723206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4956.9154400218822</v>
      </c>
      <c r="AQ31" s="13">
        <f t="shared" ref="AQ31" si="28">IFERROR(M31/AB31, "N.A.")</f>
        <v>6767.1362959744438</v>
      </c>
      <c r="AR31" s="14">
        <f t="shared" ref="AR31" si="29">IFERROR(N31/AC31, "N.A.")</f>
        <v>5965.8128811795941</v>
      </c>
    </row>
    <row r="32" spans="1:44" ht="15" customHeight="1" thickBot="1" x14ac:dyDescent="0.3">
      <c r="A32" s="5" t="s">
        <v>0</v>
      </c>
      <c r="B32" s="24">
        <f>B31+C31</f>
        <v>930854255</v>
      </c>
      <c r="C32" s="26"/>
      <c r="D32" s="24">
        <f>D31+E31</f>
        <v>123760833.99999994</v>
      </c>
      <c r="E32" s="26"/>
      <c r="F32" s="24">
        <f>F31+G31</f>
        <v>125907595</v>
      </c>
      <c r="G32" s="26"/>
      <c r="H32" s="24">
        <f>H31+I31</f>
        <v>149805862</v>
      </c>
      <c r="I32" s="26"/>
      <c r="J32" s="24">
        <f>J31+K31</f>
        <v>0</v>
      </c>
      <c r="K32" s="26"/>
      <c r="L32" s="24">
        <f>L31+M31</f>
        <v>1330328546</v>
      </c>
      <c r="M32" s="25"/>
      <c r="N32" s="18">
        <f>B32+D32+F32+H32+J32</f>
        <v>1330328546</v>
      </c>
      <c r="P32" s="5" t="s">
        <v>0</v>
      </c>
      <c r="Q32" s="24">
        <f>Q31+R31</f>
        <v>159197</v>
      </c>
      <c r="R32" s="26"/>
      <c r="S32" s="24">
        <f>S31+T31</f>
        <v>19490</v>
      </c>
      <c r="T32" s="26"/>
      <c r="U32" s="24">
        <f>U31+V31</f>
        <v>13869</v>
      </c>
      <c r="V32" s="26"/>
      <c r="W32" s="24">
        <f>W31+X31</f>
        <v>26519</v>
      </c>
      <c r="X32" s="26"/>
      <c r="Y32" s="24">
        <f>Y31+Z31</f>
        <v>3917</v>
      </c>
      <c r="Z32" s="26"/>
      <c r="AA32" s="24">
        <f>AA31+AB31</f>
        <v>222992</v>
      </c>
      <c r="AB32" s="26"/>
      <c r="AC32" s="19">
        <f>Q32+S32+U32+W32+Y32</f>
        <v>222992</v>
      </c>
      <c r="AE32" s="5" t="s">
        <v>0</v>
      </c>
      <c r="AF32" s="27">
        <f>IFERROR(B32/Q32,"N.A.")</f>
        <v>5847.1846517208241</v>
      </c>
      <c r="AG32" s="28"/>
      <c r="AH32" s="27">
        <f>IFERROR(D32/S32,"N.A.")</f>
        <v>6349.9658286300637</v>
      </c>
      <c r="AI32" s="28"/>
      <c r="AJ32" s="27">
        <f>IFERROR(F32/U32,"N.A.")</f>
        <v>9078.3470329511856</v>
      </c>
      <c r="AK32" s="28"/>
      <c r="AL32" s="27">
        <f>IFERROR(H32/W32,"N.A.")</f>
        <v>5649.0011689731891</v>
      </c>
      <c r="AM32" s="28"/>
      <c r="AN32" s="27">
        <f>IFERROR(J32/Y32,"N.A.")</f>
        <v>0</v>
      </c>
      <c r="AO32" s="28"/>
      <c r="AP32" s="27">
        <f>IFERROR(L32/AA32,"N.A.")</f>
        <v>5965.8128811795941</v>
      </c>
      <c r="AQ32" s="28"/>
      <c r="AR32" s="16">
        <f>IFERROR(N32/AC32, "N.A.")</f>
        <v>5965.8128811795941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8390486</v>
      </c>
      <c r="C39" s="2"/>
      <c r="D39" s="2">
        <v>3474450</v>
      </c>
      <c r="E39" s="2"/>
      <c r="F39" s="2">
        <v>6809760</v>
      </c>
      <c r="G39" s="2"/>
      <c r="H39" s="2">
        <v>48920518.999999985</v>
      </c>
      <c r="I39" s="2"/>
      <c r="J39" s="2">
        <v>0</v>
      </c>
      <c r="K39" s="2"/>
      <c r="L39" s="1">
        <f>B39+D39+F39+H39+J39</f>
        <v>67595214.999999985</v>
      </c>
      <c r="M39" s="13">
        <f>C39+E39+G39+I39+K39</f>
        <v>0</v>
      </c>
      <c r="N39" s="14">
        <f>L39+M39</f>
        <v>67595214.999999985</v>
      </c>
      <c r="P39" s="3" t="s">
        <v>12</v>
      </c>
      <c r="Q39" s="2">
        <v>2956</v>
      </c>
      <c r="R39" s="2">
        <v>0</v>
      </c>
      <c r="S39" s="2">
        <v>664</v>
      </c>
      <c r="T39" s="2">
        <v>0</v>
      </c>
      <c r="U39" s="2">
        <v>1512</v>
      </c>
      <c r="V39" s="2">
        <v>0</v>
      </c>
      <c r="W39" s="2">
        <v>20647</v>
      </c>
      <c r="X39" s="2">
        <v>0</v>
      </c>
      <c r="Y39" s="2">
        <v>3197</v>
      </c>
      <c r="Z39" s="2">
        <v>0</v>
      </c>
      <c r="AA39" s="1">
        <f>Q39+S39+U39+W39+Y39</f>
        <v>28976</v>
      </c>
      <c r="AB39" s="13">
        <f>R39+T39+V39+X39+Z39</f>
        <v>0</v>
      </c>
      <c r="AC39" s="14">
        <f>AA39+AB39</f>
        <v>28976</v>
      </c>
      <c r="AE39" s="3" t="s">
        <v>12</v>
      </c>
      <c r="AF39" s="2">
        <f>IFERROR(B39/Q39, "N.A.")</f>
        <v>2838.4594046008119</v>
      </c>
      <c r="AG39" s="2" t="str">
        <f t="shared" ref="AG39:AR43" si="30">IFERROR(C39/R39, "N.A.")</f>
        <v>N.A.</v>
      </c>
      <c r="AH39" s="2">
        <f t="shared" si="30"/>
        <v>5232.6054216867469</v>
      </c>
      <c r="AI39" s="2" t="str">
        <f t="shared" si="30"/>
        <v>N.A.</v>
      </c>
      <c r="AJ39" s="2">
        <f t="shared" si="30"/>
        <v>4503.8095238095239</v>
      </c>
      <c r="AK39" s="2" t="str">
        <f t="shared" si="30"/>
        <v>N.A.</v>
      </c>
      <c r="AL39" s="2">
        <f t="shared" si="30"/>
        <v>2369.3766164575959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2332.800075924903</v>
      </c>
      <c r="AQ39" s="13" t="str">
        <f t="shared" si="30"/>
        <v>N.A.</v>
      </c>
      <c r="AR39" s="14">
        <f t="shared" si="30"/>
        <v>2332.800075924903</v>
      </c>
    </row>
    <row r="40" spans="1:44" ht="15" customHeight="1" thickBot="1" x14ac:dyDescent="0.3">
      <c r="A40" s="3" t="s">
        <v>13</v>
      </c>
      <c r="B40" s="2">
        <v>43420354.999999993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43420354.999999993</v>
      </c>
      <c r="M40" s="13">
        <f t="shared" si="31"/>
        <v>0</v>
      </c>
      <c r="N40" s="14">
        <f t="shared" ref="N40:N42" si="32">L40+M40</f>
        <v>43420354.999999993</v>
      </c>
      <c r="P40" s="3" t="s">
        <v>13</v>
      </c>
      <c r="Q40" s="2">
        <v>14182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14182</v>
      </c>
      <c r="AB40" s="13">
        <f t="shared" si="33"/>
        <v>0</v>
      </c>
      <c r="AC40" s="14">
        <f t="shared" ref="AC40:AC42" si="34">AA40+AB40</f>
        <v>14182</v>
      </c>
      <c r="AE40" s="3" t="s">
        <v>13</v>
      </c>
      <c r="AF40" s="2">
        <f t="shared" ref="AF40:AF43" si="35">IFERROR(B40/Q40, "N.A.")</f>
        <v>3061.6524467635027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3061.6524467635027</v>
      </c>
      <c r="AQ40" s="13" t="str">
        <f t="shared" si="30"/>
        <v>N.A.</v>
      </c>
      <c r="AR40" s="14">
        <f t="shared" si="30"/>
        <v>3061.6524467635027</v>
      </c>
    </row>
    <row r="41" spans="1:44" ht="15" customHeight="1" thickBot="1" x14ac:dyDescent="0.3">
      <c r="A41" s="3" t="s">
        <v>14</v>
      </c>
      <c r="B41" s="2">
        <v>67316007.99999997</v>
      </c>
      <c r="C41" s="2">
        <v>383606400.00000006</v>
      </c>
      <c r="D41" s="2">
        <v>11782891</v>
      </c>
      <c r="E41" s="2">
        <v>3701199.9999999995</v>
      </c>
      <c r="F41" s="2"/>
      <c r="G41" s="2">
        <v>26852300</v>
      </c>
      <c r="H41" s="2"/>
      <c r="I41" s="2">
        <v>10516870</v>
      </c>
      <c r="J41" s="2">
        <v>0</v>
      </c>
      <c r="K41" s="2"/>
      <c r="L41" s="1">
        <f t="shared" si="31"/>
        <v>79098898.99999997</v>
      </c>
      <c r="M41" s="13">
        <f t="shared" si="31"/>
        <v>424676770.00000006</v>
      </c>
      <c r="N41" s="14">
        <f t="shared" si="32"/>
        <v>503775669</v>
      </c>
      <c r="P41" s="3" t="s">
        <v>14</v>
      </c>
      <c r="Q41" s="2">
        <v>15741</v>
      </c>
      <c r="R41" s="2">
        <v>64529</v>
      </c>
      <c r="S41" s="2">
        <v>3258</v>
      </c>
      <c r="T41" s="2">
        <v>903</v>
      </c>
      <c r="U41" s="2">
        <v>0</v>
      </c>
      <c r="V41" s="2">
        <v>2229</v>
      </c>
      <c r="W41" s="2">
        <v>0</v>
      </c>
      <c r="X41" s="2">
        <v>3347</v>
      </c>
      <c r="Y41" s="2">
        <v>3820</v>
      </c>
      <c r="Z41" s="2">
        <v>0</v>
      </c>
      <c r="AA41" s="1">
        <f t="shared" si="33"/>
        <v>22819</v>
      </c>
      <c r="AB41" s="13">
        <f t="shared" si="33"/>
        <v>71008</v>
      </c>
      <c r="AC41" s="14">
        <f t="shared" si="34"/>
        <v>93827</v>
      </c>
      <c r="AE41" s="3" t="s">
        <v>14</v>
      </c>
      <c r="AF41" s="2">
        <f t="shared" si="35"/>
        <v>4276.4759545136885</v>
      </c>
      <c r="AG41" s="2">
        <f t="shared" si="30"/>
        <v>5944.7132297106737</v>
      </c>
      <c r="AH41" s="2">
        <f t="shared" si="30"/>
        <v>3616.6025168815222</v>
      </c>
      <c r="AI41" s="2">
        <f t="shared" si="30"/>
        <v>4098.7818383167214</v>
      </c>
      <c r="AJ41" s="2" t="str">
        <f t="shared" si="30"/>
        <v>N.A.</v>
      </c>
      <c r="AK41" s="2">
        <f t="shared" si="30"/>
        <v>12046.792283535218</v>
      </c>
      <c r="AL41" s="2" t="str">
        <f t="shared" si="30"/>
        <v>N.A.</v>
      </c>
      <c r="AM41" s="2">
        <f t="shared" si="30"/>
        <v>3142.1780699133551</v>
      </c>
      <c r="AN41" s="2">
        <f t="shared" si="30"/>
        <v>0</v>
      </c>
      <c r="AO41" s="2" t="str">
        <f t="shared" si="30"/>
        <v>N.A.</v>
      </c>
      <c r="AP41" s="15">
        <f t="shared" si="30"/>
        <v>3466.3613217055949</v>
      </c>
      <c r="AQ41" s="13">
        <f t="shared" si="30"/>
        <v>5980.6890772870674</v>
      </c>
      <c r="AR41" s="14">
        <f t="shared" si="30"/>
        <v>5369.1972353373758</v>
      </c>
    </row>
    <row r="42" spans="1:44" ht="15" customHeight="1" thickBot="1" x14ac:dyDescent="0.3">
      <c r="A42" s="3" t="s">
        <v>15</v>
      </c>
      <c r="B42" s="2"/>
      <c r="C42" s="2">
        <v>0</v>
      </c>
      <c r="D42" s="2"/>
      <c r="E42" s="2"/>
      <c r="F42" s="2"/>
      <c r="G42" s="2"/>
      <c r="H42" s="2">
        <v>108360</v>
      </c>
      <c r="I42" s="2"/>
      <c r="J42" s="2"/>
      <c r="K42" s="2"/>
      <c r="L42" s="1">
        <f t="shared" si="31"/>
        <v>108360</v>
      </c>
      <c r="M42" s="13">
        <f t="shared" si="31"/>
        <v>0</v>
      </c>
      <c r="N42" s="14">
        <f t="shared" si="32"/>
        <v>108360</v>
      </c>
      <c r="P42" s="3" t="s">
        <v>15</v>
      </c>
      <c r="Q42" s="2">
        <v>0</v>
      </c>
      <c r="R42" s="2">
        <v>126</v>
      </c>
      <c r="S42" s="2">
        <v>0</v>
      </c>
      <c r="T42" s="2">
        <v>0</v>
      </c>
      <c r="U42" s="2">
        <v>0</v>
      </c>
      <c r="V42" s="2">
        <v>0</v>
      </c>
      <c r="W42" s="2">
        <v>84</v>
      </c>
      <c r="X42" s="2">
        <v>0</v>
      </c>
      <c r="Y42" s="2">
        <v>0</v>
      </c>
      <c r="Z42" s="2">
        <v>0</v>
      </c>
      <c r="AA42" s="1">
        <f t="shared" si="33"/>
        <v>84</v>
      </c>
      <c r="AB42" s="13">
        <f t="shared" si="33"/>
        <v>126</v>
      </c>
      <c r="AC42" s="14">
        <f t="shared" si="34"/>
        <v>210</v>
      </c>
      <c r="AE42" s="3" t="s">
        <v>15</v>
      </c>
      <c r="AF42" s="2" t="str">
        <f t="shared" si="35"/>
        <v>N.A.</v>
      </c>
      <c r="AG42" s="2">
        <f t="shared" si="30"/>
        <v>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1290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1290</v>
      </c>
      <c r="AQ42" s="13">
        <f t="shared" si="30"/>
        <v>0</v>
      </c>
      <c r="AR42" s="14">
        <f t="shared" si="30"/>
        <v>516</v>
      </c>
    </row>
    <row r="43" spans="1:44" ht="15" customHeight="1" thickBot="1" x14ac:dyDescent="0.3">
      <c r="A43" s="4" t="s">
        <v>16</v>
      </c>
      <c r="B43" s="2">
        <v>119126848.99999993</v>
      </c>
      <c r="C43" s="2">
        <v>383606399.99999976</v>
      </c>
      <c r="D43" s="2">
        <v>15257341.000000002</v>
      </c>
      <c r="E43" s="2">
        <v>3701199.9999999995</v>
      </c>
      <c r="F43" s="2">
        <v>6809760</v>
      </c>
      <c r="G43" s="2">
        <v>26852300</v>
      </c>
      <c r="H43" s="2">
        <v>49028879.000000015</v>
      </c>
      <c r="I43" s="2">
        <v>10516870</v>
      </c>
      <c r="J43" s="2">
        <v>0</v>
      </c>
      <c r="K43" s="2"/>
      <c r="L43" s="1">
        <f t="shared" ref="L43" si="36">B43+D43+F43+H43+J43</f>
        <v>190222828.99999994</v>
      </c>
      <c r="M43" s="13">
        <f t="shared" ref="M43" si="37">C43+E43+G43+I43+K43</f>
        <v>424676769.99999976</v>
      </c>
      <c r="N43" s="17">
        <f t="shared" ref="N43" si="38">L43+M43</f>
        <v>614899598.99999976</v>
      </c>
      <c r="P43" s="4" t="s">
        <v>16</v>
      </c>
      <c r="Q43" s="2">
        <v>32879</v>
      </c>
      <c r="R43" s="2">
        <v>64655</v>
      </c>
      <c r="S43" s="2">
        <v>3922</v>
      </c>
      <c r="T43" s="2">
        <v>903</v>
      </c>
      <c r="U43" s="2">
        <v>1512</v>
      </c>
      <c r="V43" s="2">
        <v>2229</v>
      </c>
      <c r="W43" s="2">
        <v>20731</v>
      </c>
      <c r="X43" s="2">
        <v>3347</v>
      </c>
      <c r="Y43" s="2">
        <v>7017</v>
      </c>
      <c r="Z43" s="2">
        <v>0</v>
      </c>
      <c r="AA43" s="1">
        <f t="shared" ref="AA43" si="39">Q43+S43+U43+W43+Y43</f>
        <v>66061</v>
      </c>
      <c r="AB43" s="13">
        <f t="shared" ref="AB43" si="40">R43+T43+V43+X43+Z43</f>
        <v>71134</v>
      </c>
      <c r="AC43" s="17">
        <f t="shared" ref="AC43" si="41">AA43+AB43</f>
        <v>137195</v>
      </c>
      <c r="AE43" s="4" t="s">
        <v>16</v>
      </c>
      <c r="AF43" s="2">
        <f t="shared" si="35"/>
        <v>3623.1895434775975</v>
      </c>
      <c r="AG43" s="2">
        <f t="shared" si="30"/>
        <v>5933.1281416750408</v>
      </c>
      <c r="AH43" s="2">
        <f t="shared" si="30"/>
        <v>3890.1940336562984</v>
      </c>
      <c r="AI43" s="2">
        <f t="shared" si="30"/>
        <v>4098.7818383167214</v>
      </c>
      <c r="AJ43" s="2">
        <f t="shared" si="30"/>
        <v>4503.8095238095239</v>
      </c>
      <c r="AK43" s="2">
        <f t="shared" si="30"/>
        <v>12046.792283535218</v>
      </c>
      <c r="AL43" s="2">
        <f t="shared" si="30"/>
        <v>2365.0030871641511</v>
      </c>
      <c r="AM43" s="2">
        <f t="shared" si="30"/>
        <v>3142.1780699133551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2879.5027171856304</v>
      </c>
      <c r="AQ43" s="13">
        <f t="shared" ref="AQ43" si="43">IFERROR(M43/AB43, "N.A.")</f>
        <v>5970.0954536508525</v>
      </c>
      <c r="AR43" s="14">
        <f t="shared" ref="AR43" si="44">IFERROR(N43/AC43, "N.A.")</f>
        <v>4481.9388388789657</v>
      </c>
    </row>
    <row r="44" spans="1:44" ht="15" customHeight="1" thickBot="1" x14ac:dyDescent="0.3">
      <c r="A44" s="5" t="s">
        <v>0</v>
      </c>
      <c r="B44" s="24">
        <f>B43+C43</f>
        <v>502733248.9999997</v>
      </c>
      <c r="C44" s="26"/>
      <c r="D44" s="24">
        <f>D43+E43</f>
        <v>18958541</v>
      </c>
      <c r="E44" s="26"/>
      <c r="F44" s="24">
        <f>F43+G43</f>
        <v>33662060</v>
      </c>
      <c r="G44" s="26"/>
      <c r="H44" s="24">
        <f>H43+I43</f>
        <v>59545749.000000015</v>
      </c>
      <c r="I44" s="26"/>
      <c r="J44" s="24">
        <f>J43+K43</f>
        <v>0</v>
      </c>
      <c r="K44" s="26"/>
      <c r="L44" s="24">
        <f>L43+M43</f>
        <v>614899598.99999976</v>
      </c>
      <c r="M44" s="25"/>
      <c r="N44" s="18">
        <f>B44+D44+F44+H44+J44</f>
        <v>614899598.99999976</v>
      </c>
      <c r="P44" s="5" t="s">
        <v>0</v>
      </c>
      <c r="Q44" s="24">
        <f>Q43+R43</f>
        <v>97534</v>
      </c>
      <c r="R44" s="26"/>
      <c r="S44" s="24">
        <f>S43+T43</f>
        <v>4825</v>
      </c>
      <c r="T44" s="26"/>
      <c r="U44" s="24">
        <f>U43+V43</f>
        <v>3741</v>
      </c>
      <c r="V44" s="26"/>
      <c r="W44" s="24">
        <f>W43+X43</f>
        <v>24078</v>
      </c>
      <c r="X44" s="26"/>
      <c r="Y44" s="24">
        <f>Y43+Z43</f>
        <v>7017</v>
      </c>
      <c r="Z44" s="26"/>
      <c r="AA44" s="24">
        <f>AA43+AB43</f>
        <v>137195</v>
      </c>
      <c r="AB44" s="25"/>
      <c r="AC44" s="18">
        <f>Q44+S44+U44+W44+Y44</f>
        <v>137195</v>
      </c>
      <c r="AE44" s="5" t="s">
        <v>0</v>
      </c>
      <c r="AF44" s="27">
        <f>IFERROR(B44/Q44,"N.A.")</f>
        <v>5154.4410051879313</v>
      </c>
      <c r="AG44" s="28"/>
      <c r="AH44" s="27">
        <f>IFERROR(D44/S44,"N.A.")</f>
        <v>3929.2312953367878</v>
      </c>
      <c r="AI44" s="28"/>
      <c r="AJ44" s="27">
        <f>IFERROR(F44/U44,"N.A.")</f>
        <v>8998.1448810478487</v>
      </c>
      <c r="AK44" s="28"/>
      <c r="AL44" s="27">
        <f>IFERROR(H44/W44,"N.A.")</f>
        <v>2473.0355095938207</v>
      </c>
      <c r="AM44" s="28"/>
      <c r="AN44" s="27">
        <f>IFERROR(J44/Y44,"N.A.")</f>
        <v>0</v>
      </c>
      <c r="AO44" s="28"/>
      <c r="AP44" s="27">
        <f>IFERROR(L44/AA44,"N.A.")</f>
        <v>4481.9388388789657</v>
      </c>
      <c r="AQ44" s="28"/>
      <c r="AR44" s="16">
        <f>IFERROR(N44/AC44, "N.A.")</f>
        <v>4481.9388388789657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2853896</v>
      </c>
      <c r="C15" s="2"/>
      <c r="D15" s="2">
        <v>956360</v>
      </c>
      <c r="E15" s="2"/>
      <c r="F15" s="2"/>
      <c r="G15" s="2"/>
      <c r="H15" s="2">
        <v>2766700</v>
      </c>
      <c r="I15" s="2"/>
      <c r="J15" s="2">
        <v>0</v>
      </c>
      <c r="K15" s="2"/>
      <c r="L15" s="1">
        <f>B15+D15+F15+H15+J15</f>
        <v>6576956</v>
      </c>
      <c r="M15" s="13">
        <f>C15+E15+G15+I15+K15</f>
        <v>0</v>
      </c>
      <c r="N15" s="14">
        <f>L15+M15</f>
        <v>6576956</v>
      </c>
      <c r="P15" s="3" t="s">
        <v>12</v>
      </c>
      <c r="Q15" s="2">
        <v>1080</v>
      </c>
      <c r="R15" s="2">
        <v>0</v>
      </c>
      <c r="S15" s="2">
        <v>306</v>
      </c>
      <c r="T15" s="2">
        <v>0</v>
      </c>
      <c r="U15" s="2">
        <v>0</v>
      </c>
      <c r="V15" s="2">
        <v>0</v>
      </c>
      <c r="W15" s="2">
        <v>1910</v>
      </c>
      <c r="X15" s="2">
        <v>0</v>
      </c>
      <c r="Y15" s="2">
        <v>192</v>
      </c>
      <c r="Z15" s="2">
        <v>0</v>
      </c>
      <c r="AA15" s="1">
        <f>Q15+S15+U15+W15+Y15</f>
        <v>3488</v>
      </c>
      <c r="AB15" s="13">
        <f>R15+T15+V15+X15+Z15</f>
        <v>0</v>
      </c>
      <c r="AC15" s="14">
        <f>AA15+AB15</f>
        <v>3488</v>
      </c>
      <c r="AE15" s="3" t="s">
        <v>12</v>
      </c>
      <c r="AF15" s="2">
        <f>IFERROR(B15/Q15, "N.A.")</f>
        <v>2642.4962962962964</v>
      </c>
      <c r="AG15" s="2" t="str">
        <f t="shared" ref="AG15:AR19" si="0">IFERROR(C15/R15, "N.A.")</f>
        <v>N.A.</v>
      </c>
      <c r="AH15" s="2">
        <f t="shared" si="0"/>
        <v>3125.3594771241828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1448.5340314136126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1885.5951834862385</v>
      </c>
      <c r="AQ15" s="13" t="str">
        <f t="shared" si="0"/>
        <v>N.A.</v>
      </c>
      <c r="AR15" s="14">
        <f t="shared" si="0"/>
        <v>1885.5951834862385</v>
      </c>
    </row>
    <row r="16" spans="1:44" ht="15" customHeight="1" thickBot="1" x14ac:dyDescent="0.3">
      <c r="A16" s="3" t="s">
        <v>13</v>
      </c>
      <c r="B16" s="2">
        <v>389200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389200</v>
      </c>
      <c r="M16" s="13">
        <f t="shared" si="1"/>
        <v>0</v>
      </c>
      <c r="N16" s="14">
        <f t="shared" ref="N16:N18" si="2">L16+M16</f>
        <v>389200</v>
      </c>
      <c r="P16" s="3" t="s">
        <v>13</v>
      </c>
      <c r="Q16" s="2">
        <v>336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336</v>
      </c>
      <c r="AB16" s="13">
        <f t="shared" si="3"/>
        <v>0</v>
      </c>
      <c r="AC16" s="14">
        <f t="shared" ref="AC16:AC18" si="4">AA16+AB16</f>
        <v>336</v>
      </c>
      <c r="AE16" s="3" t="s">
        <v>13</v>
      </c>
      <c r="AF16" s="2">
        <f t="shared" ref="AF16:AF19" si="5">IFERROR(B16/Q16, "N.A.")</f>
        <v>1158.3333333333333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1158.3333333333333</v>
      </c>
      <c r="AQ16" s="13" t="str">
        <f t="shared" si="0"/>
        <v>N.A.</v>
      </c>
      <c r="AR16" s="14">
        <f t="shared" si="0"/>
        <v>1158.3333333333333</v>
      </c>
    </row>
    <row r="17" spans="1:44" ht="15" customHeight="1" thickBot="1" x14ac:dyDescent="0.3">
      <c r="A17" s="3" t="s">
        <v>14</v>
      </c>
      <c r="B17" s="2">
        <v>2894091.9999999995</v>
      </c>
      <c r="C17" s="2">
        <v>2884720</v>
      </c>
      <c r="D17" s="2"/>
      <c r="E17" s="2"/>
      <c r="F17" s="2"/>
      <c r="G17" s="2">
        <v>328000</v>
      </c>
      <c r="H17" s="2"/>
      <c r="I17" s="2">
        <v>616600</v>
      </c>
      <c r="J17" s="2">
        <v>0</v>
      </c>
      <c r="K17" s="2"/>
      <c r="L17" s="1">
        <f t="shared" si="1"/>
        <v>2894091.9999999995</v>
      </c>
      <c r="M17" s="13">
        <f t="shared" si="1"/>
        <v>3829320</v>
      </c>
      <c r="N17" s="14">
        <f t="shared" si="2"/>
        <v>6723412</v>
      </c>
      <c r="P17" s="3" t="s">
        <v>14</v>
      </c>
      <c r="Q17" s="2">
        <v>1302</v>
      </c>
      <c r="R17" s="2">
        <v>806</v>
      </c>
      <c r="S17" s="2">
        <v>0</v>
      </c>
      <c r="T17" s="2">
        <v>0</v>
      </c>
      <c r="U17" s="2">
        <v>0</v>
      </c>
      <c r="V17" s="2">
        <v>82</v>
      </c>
      <c r="W17" s="2">
        <v>0</v>
      </c>
      <c r="X17" s="2">
        <v>192</v>
      </c>
      <c r="Y17" s="2">
        <v>192</v>
      </c>
      <c r="Z17" s="2">
        <v>0</v>
      </c>
      <c r="AA17" s="1">
        <f t="shared" si="3"/>
        <v>1494</v>
      </c>
      <c r="AB17" s="13">
        <f t="shared" si="3"/>
        <v>1080</v>
      </c>
      <c r="AC17" s="14">
        <f t="shared" si="4"/>
        <v>2574</v>
      </c>
      <c r="AE17" s="3" t="s">
        <v>14</v>
      </c>
      <c r="AF17" s="2">
        <f t="shared" si="5"/>
        <v>2222.8049155145927</v>
      </c>
      <c r="AG17" s="2">
        <f t="shared" si="0"/>
        <v>3579.0570719602979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4000</v>
      </c>
      <c r="AL17" s="2" t="str">
        <f t="shared" si="0"/>
        <v>N.A.</v>
      </c>
      <c r="AM17" s="2">
        <f t="shared" si="0"/>
        <v>3211.4583333333335</v>
      </c>
      <c r="AN17" s="2">
        <f t="shared" si="0"/>
        <v>0</v>
      </c>
      <c r="AO17" s="2" t="str">
        <f t="shared" si="0"/>
        <v>N.A.</v>
      </c>
      <c r="AP17" s="15">
        <f t="shared" si="0"/>
        <v>1937.1432396251671</v>
      </c>
      <c r="AQ17" s="13">
        <f t="shared" si="0"/>
        <v>3545.6666666666665</v>
      </c>
      <c r="AR17" s="14">
        <f t="shared" si="0"/>
        <v>2612.0481740481741</v>
      </c>
    </row>
    <row r="18" spans="1:44" ht="15" customHeight="1" thickBot="1" x14ac:dyDescent="0.3">
      <c r="A18" s="3" t="s">
        <v>15</v>
      </c>
      <c r="B18" s="2">
        <v>1280658.0000000002</v>
      </c>
      <c r="C18" s="2">
        <v>246820</v>
      </c>
      <c r="D18" s="2"/>
      <c r="E18" s="2"/>
      <c r="F18" s="2"/>
      <c r="G18" s="2">
        <v>205000</v>
      </c>
      <c r="H18" s="2">
        <v>197786.00000000003</v>
      </c>
      <c r="I18" s="2"/>
      <c r="J18" s="2">
        <v>0</v>
      </c>
      <c r="K18" s="2"/>
      <c r="L18" s="1">
        <f t="shared" si="1"/>
        <v>1478444.0000000002</v>
      </c>
      <c r="M18" s="13">
        <f t="shared" si="1"/>
        <v>451820</v>
      </c>
      <c r="N18" s="14">
        <f t="shared" si="2"/>
        <v>1930264.0000000002</v>
      </c>
      <c r="P18" s="3" t="s">
        <v>15</v>
      </c>
      <c r="Q18" s="2">
        <v>658</v>
      </c>
      <c r="R18" s="2">
        <v>82</v>
      </c>
      <c r="S18" s="2">
        <v>0</v>
      </c>
      <c r="T18" s="2">
        <v>0</v>
      </c>
      <c r="U18" s="2">
        <v>0</v>
      </c>
      <c r="V18" s="2">
        <v>82</v>
      </c>
      <c r="W18" s="2">
        <v>2484</v>
      </c>
      <c r="X18" s="2">
        <v>0</v>
      </c>
      <c r="Y18" s="2">
        <v>2174</v>
      </c>
      <c r="Z18" s="2">
        <v>0</v>
      </c>
      <c r="AA18" s="1">
        <f t="shared" si="3"/>
        <v>5316</v>
      </c>
      <c r="AB18" s="13">
        <f t="shared" si="3"/>
        <v>164</v>
      </c>
      <c r="AC18" s="17">
        <f t="shared" si="4"/>
        <v>5480</v>
      </c>
      <c r="AE18" s="3" t="s">
        <v>15</v>
      </c>
      <c r="AF18" s="2">
        <f t="shared" si="5"/>
        <v>1946.2887537993925</v>
      </c>
      <c r="AG18" s="2">
        <f t="shared" si="0"/>
        <v>3010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2500</v>
      </c>
      <c r="AL18" s="2">
        <f t="shared" si="0"/>
        <v>79.623993558776178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278.11211437170812</v>
      </c>
      <c r="AQ18" s="13">
        <f t="shared" si="0"/>
        <v>2755</v>
      </c>
      <c r="AR18" s="14">
        <f t="shared" si="0"/>
        <v>352.2379562043796</v>
      </c>
    </row>
    <row r="19" spans="1:44" ht="15" customHeight="1" thickBot="1" x14ac:dyDescent="0.3">
      <c r="A19" s="4" t="s">
        <v>16</v>
      </c>
      <c r="B19" s="2">
        <v>7417845.9999999991</v>
      </c>
      <c r="C19" s="2">
        <v>3131540.0000000005</v>
      </c>
      <c r="D19" s="2">
        <v>956360</v>
      </c>
      <c r="E19" s="2"/>
      <c r="F19" s="2"/>
      <c r="G19" s="2">
        <v>533000</v>
      </c>
      <c r="H19" s="2">
        <v>2964485.9999999995</v>
      </c>
      <c r="I19" s="2">
        <v>616600</v>
      </c>
      <c r="J19" s="2">
        <v>0</v>
      </c>
      <c r="K19" s="2"/>
      <c r="L19" s="1">
        <f t="shared" ref="L19" si="6">B19+D19+F19+H19+J19</f>
        <v>11338691.999999998</v>
      </c>
      <c r="M19" s="13">
        <f t="shared" ref="M19" si="7">C19+E19+G19+I19+K19</f>
        <v>4281140</v>
      </c>
      <c r="N19" s="17">
        <f t="shared" ref="N19" si="8">L19+M19</f>
        <v>15619831.999999998</v>
      </c>
      <c r="P19" s="4" t="s">
        <v>16</v>
      </c>
      <c r="Q19" s="2">
        <v>3376</v>
      </c>
      <c r="R19" s="2">
        <v>888</v>
      </c>
      <c r="S19" s="2">
        <v>306</v>
      </c>
      <c r="T19" s="2">
        <v>0</v>
      </c>
      <c r="U19" s="2">
        <v>0</v>
      </c>
      <c r="V19" s="2">
        <v>164</v>
      </c>
      <c r="W19" s="2">
        <v>4394</v>
      </c>
      <c r="X19" s="2">
        <v>192</v>
      </c>
      <c r="Y19" s="2">
        <v>2558</v>
      </c>
      <c r="Z19" s="2">
        <v>0</v>
      </c>
      <c r="AA19" s="1">
        <f t="shared" ref="AA19" si="9">Q19+S19+U19+W19+Y19</f>
        <v>10634</v>
      </c>
      <c r="AB19" s="13">
        <f t="shared" ref="AB19" si="10">R19+T19+V19+X19+Z19</f>
        <v>1244</v>
      </c>
      <c r="AC19" s="14">
        <f t="shared" ref="AC19" si="11">AA19+AB19</f>
        <v>11878</v>
      </c>
      <c r="AE19" s="4" t="s">
        <v>16</v>
      </c>
      <c r="AF19" s="2">
        <f t="shared" si="5"/>
        <v>2197.2292654028433</v>
      </c>
      <c r="AG19" s="2">
        <f t="shared" si="0"/>
        <v>3526.5090090090093</v>
      </c>
      <c r="AH19" s="2">
        <f t="shared" si="0"/>
        <v>3125.3594771241828</v>
      </c>
      <c r="AI19" s="2" t="str">
        <f t="shared" si="0"/>
        <v>N.A.</v>
      </c>
      <c r="AJ19" s="2" t="str">
        <f t="shared" si="0"/>
        <v>N.A.</v>
      </c>
      <c r="AK19" s="2">
        <f t="shared" si="0"/>
        <v>3250</v>
      </c>
      <c r="AL19" s="2">
        <f t="shared" si="0"/>
        <v>674.66681838871182</v>
      </c>
      <c r="AM19" s="2">
        <f t="shared" si="0"/>
        <v>3211.4583333333335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1066.2678201993604</v>
      </c>
      <c r="AQ19" s="13">
        <f t="shared" ref="AQ19" si="13">IFERROR(M19/AB19, "N.A.")</f>
        <v>3441.4308681672028</v>
      </c>
      <c r="AR19" s="14">
        <f t="shared" ref="AR19" si="14">IFERROR(N19/AC19, "N.A.")</f>
        <v>1315.0220575854519</v>
      </c>
    </row>
    <row r="20" spans="1:44" ht="15" customHeight="1" thickBot="1" x14ac:dyDescent="0.3">
      <c r="A20" s="5" t="s">
        <v>0</v>
      </c>
      <c r="B20" s="24">
        <f>B19+C19</f>
        <v>10549386</v>
      </c>
      <c r="C20" s="26"/>
      <c r="D20" s="24">
        <f>D19+E19</f>
        <v>956360</v>
      </c>
      <c r="E20" s="26"/>
      <c r="F20" s="24">
        <f>F19+G19</f>
        <v>533000</v>
      </c>
      <c r="G20" s="26"/>
      <c r="H20" s="24">
        <f>H19+I19</f>
        <v>3581085.9999999995</v>
      </c>
      <c r="I20" s="26"/>
      <c r="J20" s="24">
        <f>J19+K19</f>
        <v>0</v>
      </c>
      <c r="K20" s="26"/>
      <c r="L20" s="24">
        <f>L19+M19</f>
        <v>15619831.999999998</v>
      </c>
      <c r="M20" s="25"/>
      <c r="N20" s="18">
        <f>B20+D20+F20+H20+J20</f>
        <v>15619832</v>
      </c>
      <c r="P20" s="5" t="s">
        <v>0</v>
      </c>
      <c r="Q20" s="24">
        <f>Q19+R19</f>
        <v>4264</v>
      </c>
      <c r="R20" s="26"/>
      <c r="S20" s="24">
        <f>S19+T19</f>
        <v>306</v>
      </c>
      <c r="T20" s="26"/>
      <c r="U20" s="24">
        <f>U19+V19</f>
        <v>164</v>
      </c>
      <c r="V20" s="26"/>
      <c r="W20" s="24">
        <f>W19+X19</f>
        <v>4586</v>
      </c>
      <c r="X20" s="26"/>
      <c r="Y20" s="24">
        <f>Y19+Z19</f>
        <v>2558</v>
      </c>
      <c r="Z20" s="26"/>
      <c r="AA20" s="24">
        <f>AA19+AB19</f>
        <v>11878</v>
      </c>
      <c r="AB20" s="26"/>
      <c r="AC20" s="19">
        <f>Q20+S20+U20+W20+Y20</f>
        <v>11878</v>
      </c>
      <c r="AE20" s="5" t="s">
        <v>0</v>
      </c>
      <c r="AF20" s="27">
        <f>IFERROR(B20/Q20,"N.A.")</f>
        <v>2474.0586303939963</v>
      </c>
      <c r="AG20" s="28"/>
      <c r="AH20" s="27">
        <f>IFERROR(D20/S20,"N.A.")</f>
        <v>3125.3594771241828</v>
      </c>
      <c r="AI20" s="28"/>
      <c r="AJ20" s="27">
        <f>IFERROR(F20/U20,"N.A.")</f>
        <v>3250</v>
      </c>
      <c r="AK20" s="28"/>
      <c r="AL20" s="27">
        <f>IFERROR(H20/W20,"N.A.")</f>
        <v>780.87352812908841</v>
      </c>
      <c r="AM20" s="28"/>
      <c r="AN20" s="27">
        <f>IFERROR(J20/Y20,"N.A.")</f>
        <v>0</v>
      </c>
      <c r="AO20" s="28"/>
      <c r="AP20" s="27">
        <f>IFERROR(L20/AA20,"N.A.")</f>
        <v>1315.0220575854519</v>
      </c>
      <c r="AQ20" s="28"/>
      <c r="AR20" s="16">
        <f>IFERROR(N20/AC20, "N.A.")</f>
        <v>1315.0220575854521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2527956</v>
      </c>
      <c r="C27" s="2"/>
      <c r="D27" s="2">
        <v>956360</v>
      </c>
      <c r="E27" s="2"/>
      <c r="F27" s="2"/>
      <c r="G27" s="2"/>
      <c r="H27" s="2">
        <v>745920</v>
      </c>
      <c r="I27" s="2"/>
      <c r="J27" s="2"/>
      <c r="K27" s="2"/>
      <c r="L27" s="1">
        <f>B27+D27+F27+H27+J27</f>
        <v>4230236</v>
      </c>
      <c r="M27" s="13">
        <f>C27+E27+G27+I27+K27</f>
        <v>0</v>
      </c>
      <c r="N27" s="14">
        <f>L27+M27</f>
        <v>4230236</v>
      </c>
      <c r="P27" s="3" t="s">
        <v>12</v>
      </c>
      <c r="Q27" s="2">
        <v>858</v>
      </c>
      <c r="R27" s="2">
        <v>0</v>
      </c>
      <c r="S27" s="2">
        <v>306</v>
      </c>
      <c r="T27" s="2">
        <v>0</v>
      </c>
      <c r="U27" s="2">
        <v>0</v>
      </c>
      <c r="V27" s="2">
        <v>0</v>
      </c>
      <c r="W27" s="2">
        <v>224</v>
      </c>
      <c r="X27" s="2">
        <v>0</v>
      </c>
      <c r="Y27" s="2">
        <v>0</v>
      </c>
      <c r="Z27" s="2">
        <v>0</v>
      </c>
      <c r="AA27" s="1">
        <f>Q27+S27+U27+W27+Y27</f>
        <v>1388</v>
      </c>
      <c r="AB27" s="13">
        <f>R27+T27+V27+X27+Z27</f>
        <v>0</v>
      </c>
      <c r="AC27" s="14">
        <f>AA27+AB27</f>
        <v>1388</v>
      </c>
      <c r="AE27" s="3" t="s">
        <v>12</v>
      </c>
      <c r="AF27" s="2">
        <f>IFERROR(B27/Q27, "N.A.")</f>
        <v>2946.3356643356642</v>
      </c>
      <c r="AG27" s="2" t="str">
        <f t="shared" ref="AG27:AR31" si="15">IFERROR(C27/R27, "N.A.")</f>
        <v>N.A.</v>
      </c>
      <c r="AH27" s="2">
        <f t="shared" si="15"/>
        <v>3125.3594771241828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3330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3047.7204610951007</v>
      </c>
      <c r="AQ27" s="13" t="str">
        <f t="shared" si="15"/>
        <v>N.A.</v>
      </c>
      <c r="AR27" s="14">
        <f t="shared" si="15"/>
        <v>3047.7204610951007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1588480</v>
      </c>
      <c r="C29" s="2">
        <v>614800</v>
      </c>
      <c r="D29" s="2"/>
      <c r="E29" s="2"/>
      <c r="F29" s="2"/>
      <c r="G29" s="2">
        <v>328000</v>
      </c>
      <c r="H29" s="2"/>
      <c r="I29" s="2">
        <v>264000</v>
      </c>
      <c r="J29" s="2">
        <v>0</v>
      </c>
      <c r="K29" s="2"/>
      <c r="L29" s="1">
        <f t="shared" si="16"/>
        <v>1588480</v>
      </c>
      <c r="M29" s="13">
        <f t="shared" si="16"/>
        <v>1206800</v>
      </c>
      <c r="N29" s="14">
        <f t="shared" si="17"/>
        <v>2795280</v>
      </c>
      <c r="P29" s="3" t="s">
        <v>14</v>
      </c>
      <c r="Q29" s="2">
        <v>638</v>
      </c>
      <c r="R29" s="2">
        <v>276</v>
      </c>
      <c r="S29" s="2">
        <v>0</v>
      </c>
      <c r="T29" s="2">
        <v>0</v>
      </c>
      <c r="U29" s="2">
        <v>0</v>
      </c>
      <c r="V29" s="2">
        <v>82</v>
      </c>
      <c r="W29" s="2">
        <v>0</v>
      </c>
      <c r="X29" s="2">
        <v>110</v>
      </c>
      <c r="Y29" s="2">
        <v>82</v>
      </c>
      <c r="Z29" s="2">
        <v>0</v>
      </c>
      <c r="AA29" s="1">
        <f t="shared" si="18"/>
        <v>720</v>
      </c>
      <c r="AB29" s="13">
        <f t="shared" si="18"/>
        <v>468</v>
      </c>
      <c r="AC29" s="14">
        <f t="shared" si="19"/>
        <v>1188</v>
      </c>
      <c r="AE29" s="3" t="s">
        <v>14</v>
      </c>
      <c r="AF29" s="2">
        <f t="shared" si="20"/>
        <v>2489.780564263323</v>
      </c>
      <c r="AG29" s="2">
        <f t="shared" si="15"/>
        <v>2227.536231884058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4000</v>
      </c>
      <c r="AL29" s="2" t="str">
        <f t="shared" si="15"/>
        <v>N.A.</v>
      </c>
      <c r="AM29" s="2">
        <f t="shared" si="15"/>
        <v>2400</v>
      </c>
      <c r="AN29" s="2">
        <f t="shared" si="15"/>
        <v>0</v>
      </c>
      <c r="AO29" s="2" t="str">
        <f t="shared" si="15"/>
        <v>N.A.</v>
      </c>
      <c r="AP29" s="15">
        <f t="shared" si="15"/>
        <v>2206.2222222222222</v>
      </c>
      <c r="AQ29" s="13">
        <f t="shared" si="15"/>
        <v>2578.6324786324785</v>
      </c>
      <c r="AR29" s="14">
        <f t="shared" si="15"/>
        <v>2352.9292929292928</v>
      </c>
    </row>
    <row r="30" spans="1:44" ht="15" customHeight="1" thickBot="1" x14ac:dyDescent="0.3">
      <c r="A30" s="3" t="s">
        <v>15</v>
      </c>
      <c r="B30" s="2">
        <v>1280658.0000000002</v>
      </c>
      <c r="C30" s="2">
        <v>246820</v>
      </c>
      <c r="D30" s="2"/>
      <c r="E30" s="2"/>
      <c r="F30" s="2"/>
      <c r="G30" s="2">
        <v>205000</v>
      </c>
      <c r="H30" s="2">
        <v>197786.00000000003</v>
      </c>
      <c r="I30" s="2"/>
      <c r="J30" s="2">
        <v>0</v>
      </c>
      <c r="K30" s="2"/>
      <c r="L30" s="1">
        <f t="shared" si="16"/>
        <v>1478444.0000000002</v>
      </c>
      <c r="M30" s="13">
        <f t="shared" si="16"/>
        <v>451820</v>
      </c>
      <c r="N30" s="14">
        <f t="shared" si="17"/>
        <v>1930264.0000000002</v>
      </c>
      <c r="P30" s="3" t="s">
        <v>15</v>
      </c>
      <c r="Q30" s="2">
        <v>658</v>
      </c>
      <c r="R30" s="2">
        <v>82</v>
      </c>
      <c r="S30" s="2">
        <v>0</v>
      </c>
      <c r="T30" s="2">
        <v>0</v>
      </c>
      <c r="U30" s="2">
        <v>0</v>
      </c>
      <c r="V30" s="2">
        <v>82</v>
      </c>
      <c r="W30" s="2">
        <v>2484</v>
      </c>
      <c r="X30" s="2">
        <v>0</v>
      </c>
      <c r="Y30" s="2">
        <v>1704</v>
      </c>
      <c r="Z30" s="2">
        <v>0</v>
      </c>
      <c r="AA30" s="1">
        <f t="shared" si="18"/>
        <v>4846</v>
      </c>
      <c r="AB30" s="13">
        <f t="shared" si="18"/>
        <v>164</v>
      </c>
      <c r="AC30" s="17">
        <f t="shared" si="19"/>
        <v>5010</v>
      </c>
      <c r="AE30" s="3" t="s">
        <v>15</v>
      </c>
      <c r="AF30" s="2">
        <f t="shared" si="20"/>
        <v>1946.2887537993925</v>
      </c>
      <c r="AG30" s="2">
        <f t="shared" si="15"/>
        <v>3010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2500</v>
      </c>
      <c r="AL30" s="2">
        <f t="shared" si="15"/>
        <v>79.623993558776178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305.08543128353284</v>
      </c>
      <c r="AQ30" s="13">
        <f t="shared" si="15"/>
        <v>2755</v>
      </c>
      <c r="AR30" s="14">
        <f t="shared" si="15"/>
        <v>385.28223552894218</v>
      </c>
    </row>
    <row r="31" spans="1:44" ht="15" customHeight="1" thickBot="1" x14ac:dyDescent="0.3">
      <c r="A31" s="4" t="s">
        <v>16</v>
      </c>
      <c r="B31" s="2">
        <v>5397094</v>
      </c>
      <c r="C31" s="2">
        <v>861620</v>
      </c>
      <c r="D31" s="2">
        <v>956360</v>
      </c>
      <c r="E31" s="2"/>
      <c r="F31" s="2"/>
      <c r="G31" s="2">
        <v>533000</v>
      </c>
      <c r="H31" s="2">
        <v>943706</v>
      </c>
      <c r="I31" s="2">
        <v>264000</v>
      </c>
      <c r="J31" s="2">
        <v>0</v>
      </c>
      <c r="K31" s="2"/>
      <c r="L31" s="1">
        <f t="shared" ref="L31" si="21">B31+D31+F31+H31+J31</f>
        <v>7297160</v>
      </c>
      <c r="M31" s="13">
        <f t="shared" ref="M31" si="22">C31+E31+G31+I31+K31</f>
        <v>1658620</v>
      </c>
      <c r="N31" s="17">
        <f t="shared" ref="N31" si="23">L31+M31</f>
        <v>8955780</v>
      </c>
      <c r="P31" s="4" t="s">
        <v>16</v>
      </c>
      <c r="Q31" s="2">
        <v>2154</v>
      </c>
      <c r="R31" s="2">
        <v>358</v>
      </c>
      <c r="S31" s="2">
        <v>306</v>
      </c>
      <c r="T31" s="2">
        <v>0</v>
      </c>
      <c r="U31" s="2">
        <v>0</v>
      </c>
      <c r="V31" s="2">
        <v>164</v>
      </c>
      <c r="W31" s="2">
        <v>2708</v>
      </c>
      <c r="X31" s="2">
        <v>110</v>
      </c>
      <c r="Y31" s="2">
        <v>1786</v>
      </c>
      <c r="Z31" s="2">
        <v>0</v>
      </c>
      <c r="AA31" s="1">
        <f t="shared" ref="AA31" si="24">Q31+S31+U31+W31+Y31</f>
        <v>6954</v>
      </c>
      <c r="AB31" s="13">
        <f t="shared" ref="AB31" si="25">R31+T31+V31+X31+Z31</f>
        <v>632</v>
      </c>
      <c r="AC31" s="14">
        <f t="shared" ref="AC31" si="26">AA31+AB31</f>
        <v>7586</v>
      </c>
      <c r="AE31" s="4" t="s">
        <v>16</v>
      </c>
      <c r="AF31" s="2">
        <f t="shared" si="20"/>
        <v>2505.6146703806871</v>
      </c>
      <c r="AG31" s="2">
        <f t="shared" si="15"/>
        <v>2406.759776536313</v>
      </c>
      <c r="AH31" s="2">
        <f t="shared" si="15"/>
        <v>3125.3594771241828</v>
      </c>
      <c r="AI31" s="2" t="str">
        <f t="shared" si="15"/>
        <v>N.A.</v>
      </c>
      <c r="AJ31" s="2" t="str">
        <f t="shared" si="15"/>
        <v>N.A.</v>
      </c>
      <c r="AK31" s="2">
        <f t="shared" si="15"/>
        <v>3250</v>
      </c>
      <c r="AL31" s="2">
        <f t="shared" si="15"/>
        <v>348.48818316100443</v>
      </c>
      <c r="AM31" s="2">
        <f t="shared" si="15"/>
        <v>2400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1049.3471383376475</v>
      </c>
      <c r="AQ31" s="13">
        <f t="shared" ref="AQ31" si="28">IFERROR(M31/AB31, "N.A.")</f>
        <v>2624.3987341772154</v>
      </c>
      <c r="AR31" s="14">
        <f t="shared" ref="AR31" si="29">IFERROR(N31/AC31, "N.A.")</f>
        <v>1180.5668336409174</v>
      </c>
    </row>
    <row r="32" spans="1:44" ht="15" customHeight="1" thickBot="1" x14ac:dyDescent="0.3">
      <c r="A32" s="5" t="s">
        <v>0</v>
      </c>
      <c r="B32" s="24">
        <f>B31+C31</f>
        <v>6258714</v>
      </c>
      <c r="C32" s="26"/>
      <c r="D32" s="24">
        <f>D31+E31</f>
        <v>956360</v>
      </c>
      <c r="E32" s="26"/>
      <c r="F32" s="24">
        <f>F31+G31</f>
        <v>533000</v>
      </c>
      <c r="G32" s="26"/>
      <c r="H32" s="24">
        <f>H31+I31</f>
        <v>1207706</v>
      </c>
      <c r="I32" s="26"/>
      <c r="J32" s="24">
        <f>J31+K31</f>
        <v>0</v>
      </c>
      <c r="K32" s="26"/>
      <c r="L32" s="24">
        <f>L31+M31</f>
        <v>8955780</v>
      </c>
      <c r="M32" s="25"/>
      <c r="N32" s="18">
        <f>B32+D32+F32+H32+J32</f>
        <v>8955780</v>
      </c>
      <c r="P32" s="5" t="s">
        <v>0</v>
      </c>
      <c r="Q32" s="24">
        <f>Q31+R31</f>
        <v>2512</v>
      </c>
      <c r="R32" s="26"/>
      <c r="S32" s="24">
        <f>S31+T31</f>
        <v>306</v>
      </c>
      <c r="T32" s="26"/>
      <c r="U32" s="24">
        <f>U31+V31</f>
        <v>164</v>
      </c>
      <c r="V32" s="26"/>
      <c r="W32" s="24">
        <f>W31+X31</f>
        <v>2818</v>
      </c>
      <c r="X32" s="26"/>
      <c r="Y32" s="24">
        <f>Y31+Z31</f>
        <v>1786</v>
      </c>
      <c r="Z32" s="26"/>
      <c r="AA32" s="24">
        <f>AA31+AB31</f>
        <v>7586</v>
      </c>
      <c r="AB32" s="26"/>
      <c r="AC32" s="19">
        <f>Q32+S32+U32+W32+Y32</f>
        <v>7586</v>
      </c>
      <c r="AE32" s="5" t="s">
        <v>0</v>
      </c>
      <c r="AF32" s="27">
        <f>IFERROR(B32/Q32,"N.A.")</f>
        <v>2491.5262738853503</v>
      </c>
      <c r="AG32" s="28"/>
      <c r="AH32" s="27">
        <f>IFERROR(D32/S32,"N.A.")</f>
        <v>3125.3594771241828</v>
      </c>
      <c r="AI32" s="28"/>
      <c r="AJ32" s="27">
        <f>IFERROR(F32/U32,"N.A.")</f>
        <v>3250</v>
      </c>
      <c r="AK32" s="28"/>
      <c r="AL32" s="27">
        <f>IFERROR(H32/W32,"N.A.")</f>
        <v>428.56848828956709</v>
      </c>
      <c r="AM32" s="28"/>
      <c r="AN32" s="27">
        <f>IFERROR(J32/Y32,"N.A.")</f>
        <v>0</v>
      </c>
      <c r="AO32" s="28"/>
      <c r="AP32" s="27">
        <f>IFERROR(L32/AA32,"N.A.")</f>
        <v>1180.5668336409174</v>
      </c>
      <c r="AQ32" s="28"/>
      <c r="AR32" s="16">
        <f>IFERROR(N32/AC32, "N.A.")</f>
        <v>1180.5668336409174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325940</v>
      </c>
      <c r="C39" s="2"/>
      <c r="D39" s="2"/>
      <c r="E39" s="2"/>
      <c r="F39" s="2"/>
      <c r="G39" s="2"/>
      <c r="H39" s="2">
        <v>2020780</v>
      </c>
      <c r="I39" s="2"/>
      <c r="J39" s="2">
        <v>0</v>
      </c>
      <c r="K39" s="2"/>
      <c r="L39" s="1">
        <f>B39+D39+F39+H39+J39</f>
        <v>2346720</v>
      </c>
      <c r="M39" s="13">
        <f>C39+E39+G39+I39+K39</f>
        <v>0</v>
      </c>
      <c r="N39" s="14">
        <f>L39+M39</f>
        <v>2346720</v>
      </c>
      <c r="P39" s="3" t="s">
        <v>12</v>
      </c>
      <c r="Q39" s="2">
        <v>222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1686</v>
      </c>
      <c r="X39" s="2">
        <v>0</v>
      </c>
      <c r="Y39" s="2">
        <v>192</v>
      </c>
      <c r="Z39" s="2">
        <v>0</v>
      </c>
      <c r="AA39" s="1">
        <f>Q39+S39+U39+W39+Y39</f>
        <v>2100</v>
      </c>
      <c r="AB39" s="13">
        <f>R39+T39+V39+X39+Z39</f>
        <v>0</v>
      </c>
      <c r="AC39" s="14">
        <f>AA39+AB39</f>
        <v>2100</v>
      </c>
      <c r="AE39" s="3" t="s">
        <v>12</v>
      </c>
      <c r="AF39" s="2">
        <f>IFERROR(B39/Q39, "N.A.")</f>
        <v>1468.1981981981983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1198.564650059312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1117.4857142857143</v>
      </c>
      <c r="AQ39" s="13" t="str">
        <f t="shared" si="30"/>
        <v>N.A.</v>
      </c>
      <c r="AR39" s="14">
        <f t="shared" si="30"/>
        <v>1117.4857142857143</v>
      </c>
    </row>
    <row r="40" spans="1:44" ht="15" customHeight="1" thickBot="1" x14ac:dyDescent="0.3">
      <c r="A40" s="3" t="s">
        <v>13</v>
      </c>
      <c r="B40" s="2">
        <v>389200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389200</v>
      </c>
      <c r="M40" s="13">
        <f t="shared" si="31"/>
        <v>0</v>
      </c>
      <c r="N40" s="14">
        <f t="shared" ref="N40:N42" si="32">L40+M40</f>
        <v>389200</v>
      </c>
      <c r="P40" s="3" t="s">
        <v>13</v>
      </c>
      <c r="Q40" s="2">
        <v>336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336</v>
      </c>
      <c r="AB40" s="13">
        <f t="shared" si="33"/>
        <v>0</v>
      </c>
      <c r="AC40" s="14">
        <f t="shared" ref="AC40:AC42" si="34">AA40+AB40</f>
        <v>336</v>
      </c>
      <c r="AE40" s="3" t="s">
        <v>13</v>
      </c>
      <c r="AF40" s="2">
        <f t="shared" ref="AF40:AF43" si="35">IFERROR(B40/Q40, "N.A.")</f>
        <v>1158.3333333333333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1158.3333333333333</v>
      </c>
      <c r="AQ40" s="13" t="str">
        <f t="shared" si="30"/>
        <v>N.A.</v>
      </c>
      <c r="AR40" s="14">
        <f t="shared" si="30"/>
        <v>1158.3333333333333</v>
      </c>
    </row>
    <row r="41" spans="1:44" ht="15" customHeight="1" thickBot="1" x14ac:dyDescent="0.3">
      <c r="A41" s="3" t="s">
        <v>14</v>
      </c>
      <c r="B41" s="2">
        <v>1305612</v>
      </c>
      <c r="C41" s="2">
        <v>2269920</v>
      </c>
      <c r="D41" s="2"/>
      <c r="E41" s="2"/>
      <c r="F41" s="2"/>
      <c r="G41" s="2"/>
      <c r="H41" s="2"/>
      <c r="I41" s="2">
        <v>352600</v>
      </c>
      <c r="J41" s="2">
        <v>0</v>
      </c>
      <c r="K41" s="2"/>
      <c r="L41" s="1">
        <f t="shared" si="31"/>
        <v>1305612</v>
      </c>
      <c r="M41" s="13">
        <f t="shared" si="31"/>
        <v>2622520</v>
      </c>
      <c r="N41" s="14">
        <f t="shared" si="32"/>
        <v>3928132</v>
      </c>
      <c r="P41" s="3" t="s">
        <v>14</v>
      </c>
      <c r="Q41" s="2">
        <v>664</v>
      </c>
      <c r="R41" s="2">
        <v>530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82</v>
      </c>
      <c r="Y41" s="2">
        <v>110</v>
      </c>
      <c r="Z41" s="2">
        <v>0</v>
      </c>
      <c r="AA41" s="1">
        <f t="shared" si="33"/>
        <v>774</v>
      </c>
      <c r="AB41" s="13">
        <f t="shared" si="33"/>
        <v>612</v>
      </c>
      <c r="AC41" s="14">
        <f t="shared" si="34"/>
        <v>1386</v>
      </c>
      <c r="AE41" s="3" t="s">
        <v>14</v>
      </c>
      <c r="AF41" s="2">
        <f t="shared" si="35"/>
        <v>1966.2831325301204</v>
      </c>
      <c r="AG41" s="2">
        <f t="shared" si="30"/>
        <v>4282.867924528302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4300</v>
      </c>
      <c r="AN41" s="2">
        <f t="shared" si="30"/>
        <v>0</v>
      </c>
      <c r="AO41" s="2" t="str">
        <f t="shared" si="30"/>
        <v>N.A.</v>
      </c>
      <c r="AP41" s="15">
        <f t="shared" si="30"/>
        <v>1686.8372093023256</v>
      </c>
      <c r="AQ41" s="13">
        <f t="shared" si="30"/>
        <v>4285.16339869281</v>
      </c>
      <c r="AR41" s="14">
        <f t="shared" si="30"/>
        <v>2834.150072150072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470</v>
      </c>
      <c r="Z42" s="2">
        <v>0</v>
      </c>
      <c r="AA42" s="1">
        <f t="shared" si="33"/>
        <v>470</v>
      </c>
      <c r="AB42" s="13">
        <f t="shared" si="33"/>
        <v>0</v>
      </c>
      <c r="AC42" s="14">
        <f t="shared" si="34"/>
        <v>470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2020752</v>
      </c>
      <c r="C43" s="2">
        <v>2269920</v>
      </c>
      <c r="D43" s="2"/>
      <c r="E43" s="2"/>
      <c r="F43" s="2"/>
      <c r="G43" s="2"/>
      <c r="H43" s="2">
        <v>2020780</v>
      </c>
      <c r="I43" s="2">
        <v>352600</v>
      </c>
      <c r="J43" s="2">
        <v>0</v>
      </c>
      <c r="K43" s="2"/>
      <c r="L43" s="1">
        <f t="shared" ref="L43" si="36">B43+D43+F43+H43+J43</f>
        <v>4041532</v>
      </c>
      <c r="M43" s="13">
        <f t="shared" ref="M43" si="37">C43+E43+G43+I43+K43</f>
        <v>2622520</v>
      </c>
      <c r="N43" s="17">
        <f t="shared" ref="N43" si="38">L43+M43</f>
        <v>6664052</v>
      </c>
      <c r="P43" s="4" t="s">
        <v>16</v>
      </c>
      <c r="Q43" s="2">
        <v>1222</v>
      </c>
      <c r="R43" s="2">
        <v>530</v>
      </c>
      <c r="S43" s="2">
        <v>0</v>
      </c>
      <c r="T43" s="2">
        <v>0</v>
      </c>
      <c r="U43" s="2">
        <v>0</v>
      </c>
      <c r="V43" s="2">
        <v>0</v>
      </c>
      <c r="W43" s="2">
        <v>1686</v>
      </c>
      <c r="X43" s="2">
        <v>82</v>
      </c>
      <c r="Y43" s="2">
        <v>772</v>
      </c>
      <c r="Z43" s="2">
        <v>0</v>
      </c>
      <c r="AA43" s="1">
        <f t="shared" ref="AA43" si="39">Q43+S43+U43+W43+Y43</f>
        <v>3680</v>
      </c>
      <c r="AB43" s="13">
        <f t="shared" ref="AB43" si="40">R43+T43+V43+X43+Z43</f>
        <v>612</v>
      </c>
      <c r="AC43" s="17">
        <f t="shared" ref="AC43" si="41">AA43+AB43</f>
        <v>4292</v>
      </c>
      <c r="AE43" s="4" t="s">
        <v>16</v>
      </c>
      <c r="AF43" s="2">
        <f t="shared" si="35"/>
        <v>1653.6432078559737</v>
      </c>
      <c r="AG43" s="2">
        <f t="shared" si="30"/>
        <v>4282.867924528302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1198.564650059312</v>
      </c>
      <c r="AM43" s="2">
        <f t="shared" si="30"/>
        <v>4300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1098.2423913043478</v>
      </c>
      <c r="AQ43" s="13">
        <f t="shared" ref="AQ43" si="43">IFERROR(M43/AB43, "N.A.")</f>
        <v>4285.16339869281</v>
      </c>
      <c r="AR43" s="14">
        <f t="shared" ref="AR43" si="44">IFERROR(N43/AC43, "N.A.")</f>
        <v>1552.668219944082</v>
      </c>
    </row>
    <row r="44" spans="1:44" ht="15" customHeight="1" thickBot="1" x14ac:dyDescent="0.3">
      <c r="A44" s="5" t="s">
        <v>0</v>
      </c>
      <c r="B44" s="24">
        <f>B43+C43</f>
        <v>4290672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2373380</v>
      </c>
      <c r="I44" s="26"/>
      <c r="J44" s="24">
        <f>J43+K43</f>
        <v>0</v>
      </c>
      <c r="K44" s="26"/>
      <c r="L44" s="24">
        <f>L43+M43</f>
        <v>6664052</v>
      </c>
      <c r="M44" s="25"/>
      <c r="N44" s="18">
        <f>B44+D44+F44+H44+J44</f>
        <v>6664052</v>
      </c>
      <c r="P44" s="5" t="s">
        <v>0</v>
      </c>
      <c r="Q44" s="24">
        <f>Q43+R43</f>
        <v>1752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1768</v>
      </c>
      <c r="X44" s="26"/>
      <c r="Y44" s="24">
        <f>Y43+Z43</f>
        <v>772</v>
      </c>
      <c r="Z44" s="26"/>
      <c r="AA44" s="24">
        <f>AA43+AB43</f>
        <v>4292</v>
      </c>
      <c r="AB44" s="25"/>
      <c r="AC44" s="18">
        <f>Q44+S44+U44+W44+Y44</f>
        <v>4292</v>
      </c>
      <c r="AE44" s="5" t="s">
        <v>0</v>
      </c>
      <c r="AF44" s="27">
        <f>IFERROR(B44/Q44,"N.A.")</f>
        <v>2449.0136986301368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1342.4095022624435</v>
      </c>
      <c r="AM44" s="28"/>
      <c r="AN44" s="27">
        <f>IFERROR(J44/Y44,"N.A.")</f>
        <v>0</v>
      </c>
      <c r="AO44" s="28"/>
      <c r="AP44" s="27">
        <f>IFERROR(L44/AA44,"N.A.")</f>
        <v>1552.668219944082</v>
      </c>
      <c r="AQ44" s="28"/>
      <c r="AR44" s="16">
        <f>IFERROR(N44/AC44, "N.A.")</f>
        <v>1552.668219944082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4869796.0000000009</v>
      </c>
      <c r="C15" s="2"/>
      <c r="D15" s="2">
        <v>1782807.9999999998</v>
      </c>
      <c r="E15" s="2"/>
      <c r="F15" s="2">
        <v>6108000</v>
      </c>
      <c r="G15" s="2"/>
      <c r="H15" s="2">
        <v>13400299</v>
      </c>
      <c r="I15" s="2"/>
      <c r="J15" s="2">
        <v>0</v>
      </c>
      <c r="K15" s="2"/>
      <c r="L15" s="1">
        <f>B15+D15+F15+H15+J15</f>
        <v>26160903</v>
      </c>
      <c r="M15" s="13">
        <f>C15+E15+G15+I15+K15</f>
        <v>0</v>
      </c>
      <c r="N15" s="14">
        <f>L15+M15</f>
        <v>26160903</v>
      </c>
      <c r="P15" s="3" t="s">
        <v>12</v>
      </c>
      <c r="Q15" s="2">
        <v>1657</v>
      </c>
      <c r="R15" s="2">
        <v>0</v>
      </c>
      <c r="S15" s="2">
        <v>599</v>
      </c>
      <c r="T15" s="2">
        <v>0</v>
      </c>
      <c r="U15" s="2">
        <v>772</v>
      </c>
      <c r="V15" s="2">
        <v>0</v>
      </c>
      <c r="W15" s="2">
        <v>2766</v>
      </c>
      <c r="X15" s="2">
        <v>0</v>
      </c>
      <c r="Y15" s="2">
        <v>223</v>
      </c>
      <c r="Z15" s="2">
        <v>0</v>
      </c>
      <c r="AA15" s="1">
        <f>Q15+S15+U15+W15+Y15</f>
        <v>6017</v>
      </c>
      <c r="AB15" s="13">
        <f>R15+T15+V15+X15+Z15</f>
        <v>0</v>
      </c>
      <c r="AC15" s="14">
        <f>AA15+AB15</f>
        <v>6017</v>
      </c>
      <c r="AE15" s="3" t="s">
        <v>12</v>
      </c>
      <c r="AF15" s="2">
        <f>IFERROR(B15/Q15, "N.A.")</f>
        <v>2938.9233554616785</v>
      </c>
      <c r="AG15" s="2" t="str">
        <f t="shared" ref="AG15:AR19" si="0">IFERROR(C15/R15, "N.A.")</f>
        <v>N.A.</v>
      </c>
      <c r="AH15" s="2">
        <f t="shared" si="0"/>
        <v>2976.3071786310516</v>
      </c>
      <c r="AI15" s="2" t="str">
        <f t="shared" si="0"/>
        <v>N.A.</v>
      </c>
      <c r="AJ15" s="2">
        <f t="shared" si="0"/>
        <v>7911.9170984455959</v>
      </c>
      <c r="AK15" s="2" t="str">
        <f t="shared" si="0"/>
        <v>N.A.</v>
      </c>
      <c r="AL15" s="2">
        <f t="shared" si="0"/>
        <v>4844.6489515545918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4347.8316436762507</v>
      </c>
      <c r="AQ15" s="13" t="str">
        <f t="shared" si="0"/>
        <v>N.A.</v>
      </c>
      <c r="AR15" s="14">
        <f t="shared" si="0"/>
        <v>4347.8316436762507</v>
      </c>
    </row>
    <row r="16" spans="1:44" ht="15" customHeight="1" thickBot="1" x14ac:dyDescent="0.3">
      <c r="A16" s="3" t="s">
        <v>13</v>
      </c>
      <c r="B16" s="2">
        <v>457200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457200</v>
      </c>
      <c r="M16" s="13">
        <f t="shared" si="1"/>
        <v>0</v>
      </c>
      <c r="N16" s="14">
        <f t="shared" ref="N16:N18" si="2">L16+M16</f>
        <v>457200</v>
      </c>
      <c r="P16" s="3" t="s">
        <v>13</v>
      </c>
      <c r="Q16" s="2">
        <v>254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254</v>
      </c>
      <c r="AB16" s="13">
        <f t="shared" si="3"/>
        <v>0</v>
      </c>
      <c r="AC16" s="14">
        <f t="shared" ref="AC16:AC18" si="4">AA16+AB16</f>
        <v>254</v>
      </c>
      <c r="AE16" s="3" t="s">
        <v>13</v>
      </c>
      <c r="AF16" s="2">
        <f t="shared" ref="AF16:AF19" si="5">IFERROR(B16/Q16, "N.A.")</f>
        <v>1800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1800</v>
      </c>
      <c r="AQ16" s="13" t="str">
        <f t="shared" si="0"/>
        <v>N.A.</v>
      </c>
      <c r="AR16" s="14">
        <f t="shared" si="0"/>
        <v>1800</v>
      </c>
    </row>
    <row r="17" spans="1:44" ht="15" customHeight="1" thickBot="1" x14ac:dyDescent="0.3">
      <c r="A17" s="3" t="s">
        <v>14</v>
      </c>
      <c r="B17" s="2">
        <v>19719350.999999996</v>
      </c>
      <c r="C17" s="2">
        <v>19867480.000000004</v>
      </c>
      <c r="D17" s="2"/>
      <c r="E17" s="2"/>
      <c r="F17" s="2"/>
      <c r="G17" s="2">
        <v>1884360</v>
      </c>
      <c r="H17" s="2"/>
      <c r="I17" s="2">
        <v>1056000</v>
      </c>
      <c r="J17" s="2">
        <v>0</v>
      </c>
      <c r="K17" s="2"/>
      <c r="L17" s="1">
        <f t="shared" si="1"/>
        <v>19719350.999999996</v>
      </c>
      <c r="M17" s="13">
        <f t="shared" si="1"/>
        <v>22807840.000000004</v>
      </c>
      <c r="N17" s="14">
        <f t="shared" si="2"/>
        <v>42527191</v>
      </c>
      <c r="P17" s="3" t="s">
        <v>14</v>
      </c>
      <c r="Q17" s="2">
        <v>4380</v>
      </c>
      <c r="R17" s="2">
        <v>3032</v>
      </c>
      <c r="S17" s="2">
        <v>0</v>
      </c>
      <c r="T17" s="2">
        <v>0</v>
      </c>
      <c r="U17" s="2">
        <v>0</v>
      </c>
      <c r="V17" s="2">
        <v>246</v>
      </c>
      <c r="W17" s="2">
        <v>0</v>
      </c>
      <c r="X17" s="2">
        <v>132</v>
      </c>
      <c r="Y17" s="2">
        <v>123</v>
      </c>
      <c r="Z17" s="2">
        <v>0</v>
      </c>
      <c r="AA17" s="1">
        <f t="shared" si="3"/>
        <v>4503</v>
      </c>
      <c r="AB17" s="13">
        <f t="shared" si="3"/>
        <v>3410</v>
      </c>
      <c r="AC17" s="14">
        <f t="shared" si="4"/>
        <v>7913</v>
      </c>
      <c r="AE17" s="3" t="s">
        <v>14</v>
      </c>
      <c r="AF17" s="2">
        <f t="shared" si="5"/>
        <v>4502.1349315068483</v>
      </c>
      <c r="AG17" s="2">
        <f t="shared" si="0"/>
        <v>6552.59894459103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7660</v>
      </c>
      <c r="AL17" s="2" t="str">
        <f t="shared" si="0"/>
        <v>N.A.</v>
      </c>
      <c r="AM17" s="2">
        <f t="shared" si="0"/>
        <v>8000</v>
      </c>
      <c r="AN17" s="2">
        <f t="shared" si="0"/>
        <v>0</v>
      </c>
      <c r="AO17" s="2" t="str">
        <f t="shared" si="0"/>
        <v>N.A.</v>
      </c>
      <c r="AP17" s="15">
        <f t="shared" si="0"/>
        <v>4379.1585609593594</v>
      </c>
      <c r="AQ17" s="13">
        <f t="shared" si="0"/>
        <v>6688.5161290322594</v>
      </c>
      <c r="AR17" s="14">
        <f t="shared" si="0"/>
        <v>5374.3448755212939</v>
      </c>
    </row>
    <row r="18" spans="1:44" ht="15" customHeight="1" thickBot="1" x14ac:dyDescent="0.3">
      <c r="A18" s="3" t="s">
        <v>15</v>
      </c>
      <c r="B18" s="2">
        <v>2922280</v>
      </c>
      <c r="C18" s="2"/>
      <c r="D18" s="2"/>
      <c r="E18" s="2"/>
      <c r="F18" s="2"/>
      <c r="G18" s="2">
        <v>5386920</v>
      </c>
      <c r="H18" s="2">
        <v>749375</v>
      </c>
      <c r="I18" s="2"/>
      <c r="J18" s="2">
        <v>0</v>
      </c>
      <c r="K18" s="2"/>
      <c r="L18" s="1">
        <f t="shared" si="1"/>
        <v>3671655</v>
      </c>
      <c r="M18" s="13">
        <f t="shared" si="1"/>
        <v>5386920</v>
      </c>
      <c r="N18" s="14">
        <f t="shared" si="2"/>
        <v>9058575</v>
      </c>
      <c r="P18" s="3" t="s">
        <v>15</v>
      </c>
      <c r="Q18" s="2">
        <v>518</v>
      </c>
      <c r="R18" s="2">
        <v>0</v>
      </c>
      <c r="S18" s="2">
        <v>0</v>
      </c>
      <c r="T18" s="2">
        <v>0</v>
      </c>
      <c r="U18" s="2">
        <v>0</v>
      </c>
      <c r="V18" s="2">
        <v>792</v>
      </c>
      <c r="W18" s="2">
        <v>3702</v>
      </c>
      <c r="X18" s="2">
        <v>0</v>
      </c>
      <c r="Y18" s="2">
        <v>751</v>
      </c>
      <c r="Z18" s="2">
        <v>0</v>
      </c>
      <c r="AA18" s="1">
        <f t="shared" si="3"/>
        <v>4971</v>
      </c>
      <c r="AB18" s="13">
        <f t="shared" si="3"/>
        <v>792</v>
      </c>
      <c r="AC18" s="17">
        <f t="shared" si="4"/>
        <v>5763</v>
      </c>
      <c r="AE18" s="3" t="s">
        <v>15</v>
      </c>
      <c r="AF18" s="2">
        <f t="shared" si="5"/>
        <v>5641.467181467181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6801.666666666667</v>
      </c>
      <c r="AL18" s="2">
        <f t="shared" si="0"/>
        <v>202.42436520799569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738.61496680748337</v>
      </c>
      <c r="AQ18" s="13">
        <f t="shared" si="0"/>
        <v>6801.666666666667</v>
      </c>
      <c r="AR18" s="14">
        <f t="shared" si="0"/>
        <v>1571.8505986465382</v>
      </c>
    </row>
    <row r="19" spans="1:44" ht="15" customHeight="1" thickBot="1" x14ac:dyDescent="0.3">
      <c r="A19" s="4" t="s">
        <v>16</v>
      </c>
      <c r="B19" s="2">
        <v>27968626.999999996</v>
      </c>
      <c r="C19" s="2">
        <v>19867480.000000004</v>
      </c>
      <c r="D19" s="2">
        <v>1782807.9999999998</v>
      </c>
      <c r="E19" s="2"/>
      <c r="F19" s="2">
        <v>6108000</v>
      </c>
      <c r="G19" s="2">
        <v>7271280</v>
      </c>
      <c r="H19" s="2">
        <v>14149674.000000004</v>
      </c>
      <c r="I19" s="2">
        <v>1056000</v>
      </c>
      <c r="J19" s="2">
        <v>0</v>
      </c>
      <c r="K19" s="2"/>
      <c r="L19" s="1">
        <f t="shared" ref="L19" si="6">B19+D19+F19+H19+J19</f>
        <v>50009109</v>
      </c>
      <c r="M19" s="13">
        <f t="shared" ref="M19" si="7">C19+E19+G19+I19+K19</f>
        <v>28194760.000000004</v>
      </c>
      <c r="N19" s="17">
        <f t="shared" ref="N19" si="8">L19+M19</f>
        <v>78203869</v>
      </c>
      <c r="P19" s="4" t="s">
        <v>16</v>
      </c>
      <c r="Q19" s="2">
        <v>6809</v>
      </c>
      <c r="R19" s="2">
        <v>3032</v>
      </c>
      <c r="S19" s="2">
        <v>599</v>
      </c>
      <c r="T19" s="2">
        <v>0</v>
      </c>
      <c r="U19" s="2">
        <v>772</v>
      </c>
      <c r="V19" s="2">
        <v>1038</v>
      </c>
      <c r="W19" s="2">
        <v>6468</v>
      </c>
      <c r="X19" s="2">
        <v>132</v>
      </c>
      <c r="Y19" s="2">
        <v>1097</v>
      </c>
      <c r="Z19" s="2">
        <v>0</v>
      </c>
      <c r="AA19" s="1">
        <f t="shared" ref="AA19" si="9">Q19+S19+U19+W19+Y19</f>
        <v>15745</v>
      </c>
      <c r="AB19" s="13">
        <f t="shared" ref="AB19" si="10">R19+T19+V19+X19+Z19</f>
        <v>4202</v>
      </c>
      <c r="AC19" s="14">
        <f t="shared" ref="AC19" si="11">AA19+AB19</f>
        <v>19947</v>
      </c>
      <c r="AE19" s="4" t="s">
        <v>16</v>
      </c>
      <c r="AF19" s="2">
        <f t="shared" si="5"/>
        <v>4107.5968571008952</v>
      </c>
      <c r="AG19" s="2">
        <f t="shared" si="0"/>
        <v>6552.59894459103</v>
      </c>
      <c r="AH19" s="2">
        <f t="shared" si="0"/>
        <v>2976.3071786310516</v>
      </c>
      <c r="AI19" s="2" t="str">
        <f t="shared" si="0"/>
        <v>N.A.</v>
      </c>
      <c r="AJ19" s="2">
        <f t="shared" si="0"/>
        <v>7911.9170984455959</v>
      </c>
      <c r="AK19" s="2">
        <f t="shared" si="0"/>
        <v>7005.0867052023123</v>
      </c>
      <c r="AL19" s="2">
        <f t="shared" si="0"/>
        <v>2187.6428571428578</v>
      </c>
      <c r="AM19" s="2">
        <f t="shared" si="0"/>
        <v>8000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3176.1898380438233</v>
      </c>
      <c r="AQ19" s="13">
        <f t="shared" ref="AQ19" si="13">IFERROR(M19/AB19, "N.A.")</f>
        <v>6709.8429319371735</v>
      </c>
      <c r="AR19" s="14">
        <f t="shared" ref="AR19" si="14">IFERROR(N19/AC19, "N.A.")</f>
        <v>3920.5829949365821</v>
      </c>
    </row>
    <row r="20" spans="1:44" ht="15" customHeight="1" thickBot="1" x14ac:dyDescent="0.3">
      <c r="A20" s="5" t="s">
        <v>0</v>
      </c>
      <c r="B20" s="24">
        <f>B19+C19</f>
        <v>47836107</v>
      </c>
      <c r="C20" s="26"/>
      <c r="D20" s="24">
        <f>D19+E19</f>
        <v>1782807.9999999998</v>
      </c>
      <c r="E20" s="26"/>
      <c r="F20" s="24">
        <f>F19+G19</f>
        <v>13379280</v>
      </c>
      <c r="G20" s="26"/>
      <c r="H20" s="24">
        <f>H19+I19</f>
        <v>15205674.000000004</v>
      </c>
      <c r="I20" s="26"/>
      <c r="J20" s="24">
        <f>J19+K19</f>
        <v>0</v>
      </c>
      <c r="K20" s="26"/>
      <c r="L20" s="24">
        <f>L19+M19</f>
        <v>78203869</v>
      </c>
      <c r="M20" s="25"/>
      <c r="N20" s="18">
        <f>B20+D20+F20+H20+J20</f>
        <v>78203869</v>
      </c>
      <c r="P20" s="5" t="s">
        <v>0</v>
      </c>
      <c r="Q20" s="24">
        <f>Q19+R19</f>
        <v>9841</v>
      </c>
      <c r="R20" s="26"/>
      <c r="S20" s="24">
        <f>S19+T19</f>
        <v>599</v>
      </c>
      <c r="T20" s="26"/>
      <c r="U20" s="24">
        <f>U19+V19</f>
        <v>1810</v>
      </c>
      <c r="V20" s="26"/>
      <c r="W20" s="24">
        <f>W19+X19</f>
        <v>6600</v>
      </c>
      <c r="X20" s="26"/>
      <c r="Y20" s="24">
        <f>Y19+Z19</f>
        <v>1097</v>
      </c>
      <c r="Z20" s="26"/>
      <c r="AA20" s="24">
        <f>AA19+AB19</f>
        <v>19947</v>
      </c>
      <c r="AB20" s="26"/>
      <c r="AC20" s="19">
        <f>Q20+S20+U20+W20+Y20</f>
        <v>19947</v>
      </c>
      <c r="AE20" s="5" t="s">
        <v>0</v>
      </c>
      <c r="AF20" s="27">
        <f>IFERROR(B20/Q20,"N.A.")</f>
        <v>4860.898994004674</v>
      </c>
      <c r="AG20" s="28"/>
      <c r="AH20" s="27">
        <f>IFERROR(D20/S20,"N.A.")</f>
        <v>2976.3071786310516</v>
      </c>
      <c r="AI20" s="28"/>
      <c r="AJ20" s="27">
        <f>IFERROR(F20/U20,"N.A.")</f>
        <v>7391.8674033149173</v>
      </c>
      <c r="AK20" s="28"/>
      <c r="AL20" s="27">
        <f>IFERROR(H20/W20,"N.A.")</f>
        <v>2303.8900000000008</v>
      </c>
      <c r="AM20" s="28"/>
      <c r="AN20" s="27">
        <f>IFERROR(J20/Y20,"N.A.")</f>
        <v>0</v>
      </c>
      <c r="AO20" s="28"/>
      <c r="AP20" s="27">
        <f>IFERROR(L20/AA20,"N.A.")</f>
        <v>3920.5829949365821</v>
      </c>
      <c r="AQ20" s="28"/>
      <c r="AR20" s="16">
        <f>IFERROR(N20/AC20, "N.A.")</f>
        <v>3920.5829949365821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3682739.9999999995</v>
      </c>
      <c r="C27" s="2"/>
      <c r="D27" s="2">
        <v>1782807.9999999998</v>
      </c>
      <c r="E27" s="2"/>
      <c r="F27" s="2">
        <v>4164399.9999999995</v>
      </c>
      <c r="G27" s="2"/>
      <c r="H27" s="2">
        <v>9019580</v>
      </c>
      <c r="I27" s="2"/>
      <c r="J27" s="2">
        <v>0</v>
      </c>
      <c r="K27" s="2"/>
      <c r="L27" s="1">
        <f>B27+D27+F27+H27+J27</f>
        <v>18649528</v>
      </c>
      <c r="M27" s="13">
        <f>C27+E27+G27+I27+K27</f>
        <v>0</v>
      </c>
      <c r="N27" s="14">
        <f>L27+M27</f>
        <v>18649528</v>
      </c>
      <c r="P27" s="3" t="s">
        <v>12</v>
      </c>
      <c r="Q27" s="2">
        <v>1180</v>
      </c>
      <c r="R27" s="2">
        <v>0</v>
      </c>
      <c r="S27" s="2">
        <v>599</v>
      </c>
      <c r="T27" s="2">
        <v>0</v>
      </c>
      <c r="U27" s="2">
        <v>386</v>
      </c>
      <c r="V27" s="2">
        <v>0</v>
      </c>
      <c r="W27" s="2">
        <v>1537</v>
      </c>
      <c r="X27" s="2">
        <v>0</v>
      </c>
      <c r="Y27" s="2">
        <v>91</v>
      </c>
      <c r="Z27" s="2">
        <v>0</v>
      </c>
      <c r="AA27" s="1">
        <f>Q27+S27+U27+W27+Y27</f>
        <v>3793</v>
      </c>
      <c r="AB27" s="13">
        <f>R27+T27+V27+X27+Z27</f>
        <v>0</v>
      </c>
      <c r="AC27" s="14">
        <f>AA27+AB27</f>
        <v>3793</v>
      </c>
      <c r="AE27" s="3" t="s">
        <v>12</v>
      </c>
      <c r="AF27" s="2">
        <f>IFERROR(B27/Q27, "N.A.")</f>
        <v>3120.9661016949149</v>
      </c>
      <c r="AG27" s="2" t="str">
        <f t="shared" ref="AG27:AR31" si="15">IFERROR(C27/R27, "N.A.")</f>
        <v>N.A.</v>
      </c>
      <c r="AH27" s="2">
        <f t="shared" si="15"/>
        <v>2976.3071786310516</v>
      </c>
      <c r="AI27" s="2" t="str">
        <f t="shared" si="15"/>
        <v>N.A.</v>
      </c>
      <c r="AJ27" s="2">
        <f t="shared" si="15"/>
        <v>10788.601036269429</v>
      </c>
      <c r="AK27" s="2" t="str">
        <f t="shared" si="15"/>
        <v>N.A.</v>
      </c>
      <c r="AL27" s="2">
        <f t="shared" si="15"/>
        <v>5868.3018867924529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4916.8278407592934</v>
      </c>
      <c r="AQ27" s="13" t="str">
        <f t="shared" si="15"/>
        <v>N.A.</v>
      </c>
      <c r="AR27" s="14">
        <f t="shared" si="15"/>
        <v>4916.8278407592934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6988576.9999999981</v>
      </c>
      <c r="C29" s="2">
        <v>15136480.000000004</v>
      </c>
      <c r="D29" s="2"/>
      <c r="E29" s="2"/>
      <c r="F29" s="2"/>
      <c r="G29" s="2"/>
      <c r="H29" s="2"/>
      <c r="I29" s="2">
        <v>1056000</v>
      </c>
      <c r="J29" s="2">
        <v>0</v>
      </c>
      <c r="K29" s="2"/>
      <c r="L29" s="1">
        <f t="shared" si="16"/>
        <v>6988576.9999999981</v>
      </c>
      <c r="M29" s="13">
        <f t="shared" si="16"/>
        <v>16192480.000000004</v>
      </c>
      <c r="N29" s="14">
        <f t="shared" si="17"/>
        <v>23181057</v>
      </c>
      <c r="P29" s="3" t="s">
        <v>14</v>
      </c>
      <c r="Q29" s="2">
        <v>1565</v>
      </c>
      <c r="R29" s="2">
        <v>2309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132</v>
      </c>
      <c r="Y29" s="2">
        <v>123</v>
      </c>
      <c r="Z29" s="2">
        <v>0</v>
      </c>
      <c r="AA29" s="1">
        <f t="shared" si="18"/>
        <v>1688</v>
      </c>
      <c r="AB29" s="13">
        <f t="shared" si="18"/>
        <v>2441</v>
      </c>
      <c r="AC29" s="14">
        <f t="shared" si="19"/>
        <v>4129</v>
      </c>
      <c r="AE29" s="3" t="s">
        <v>14</v>
      </c>
      <c r="AF29" s="2">
        <f t="shared" si="20"/>
        <v>4465.544408945686</v>
      </c>
      <c r="AG29" s="2">
        <f t="shared" si="15"/>
        <v>6555.4265915980959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8000</v>
      </c>
      <c r="AN29" s="2">
        <f t="shared" si="15"/>
        <v>0</v>
      </c>
      <c r="AO29" s="2" t="str">
        <f t="shared" si="15"/>
        <v>N.A.</v>
      </c>
      <c r="AP29" s="15">
        <f t="shared" si="15"/>
        <v>4140.1522511848334</v>
      </c>
      <c r="AQ29" s="13">
        <f t="shared" si="15"/>
        <v>6633.5436296599773</v>
      </c>
      <c r="AR29" s="14">
        <f t="shared" si="15"/>
        <v>5614.2061031726807</v>
      </c>
    </row>
    <row r="30" spans="1:44" ht="15" customHeight="1" thickBot="1" x14ac:dyDescent="0.3">
      <c r="A30" s="3" t="s">
        <v>15</v>
      </c>
      <c r="B30" s="2">
        <v>2922280</v>
      </c>
      <c r="C30" s="2"/>
      <c r="D30" s="2"/>
      <c r="E30" s="2"/>
      <c r="F30" s="2"/>
      <c r="G30" s="2">
        <v>4819320</v>
      </c>
      <c r="H30" s="2">
        <v>585575</v>
      </c>
      <c r="I30" s="2"/>
      <c r="J30" s="2">
        <v>0</v>
      </c>
      <c r="K30" s="2"/>
      <c r="L30" s="1">
        <f t="shared" si="16"/>
        <v>3507855</v>
      </c>
      <c r="M30" s="13">
        <f t="shared" si="16"/>
        <v>4819320</v>
      </c>
      <c r="N30" s="14">
        <f t="shared" si="17"/>
        <v>8327175</v>
      </c>
      <c r="P30" s="3" t="s">
        <v>15</v>
      </c>
      <c r="Q30" s="2">
        <v>518</v>
      </c>
      <c r="R30" s="2">
        <v>0</v>
      </c>
      <c r="S30" s="2">
        <v>0</v>
      </c>
      <c r="T30" s="2">
        <v>0</v>
      </c>
      <c r="U30" s="2">
        <v>0</v>
      </c>
      <c r="V30" s="2">
        <v>660</v>
      </c>
      <c r="W30" s="2">
        <v>3429</v>
      </c>
      <c r="X30" s="2">
        <v>0</v>
      </c>
      <c r="Y30" s="2">
        <v>751</v>
      </c>
      <c r="Z30" s="2">
        <v>0</v>
      </c>
      <c r="AA30" s="1">
        <f t="shared" si="18"/>
        <v>4698</v>
      </c>
      <c r="AB30" s="13">
        <f t="shared" si="18"/>
        <v>660</v>
      </c>
      <c r="AC30" s="17">
        <f t="shared" si="19"/>
        <v>5358</v>
      </c>
      <c r="AE30" s="3" t="s">
        <v>15</v>
      </c>
      <c r="AF30" s="2">
        <f t="shared" si="20"/>
        <v>5641.467181467181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7302</v>
      </c>
      <c r="AL30" s="2">
        <f t="shared" si="15"/>
        <v>170.77136191309421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746.66985951468712</v>
      </c>
      <c r="AQ30" s="13">
        <f t="shared" si="15"/>
        <v>7302</v>
      </c>
      <c r="AR30" s="14">
        <f t="shared" si="15"/>
        <v>1554.1573348264278</v>
      </c>
    </row>
    <row r="31" spans="1:44" ht="15" customHeight="1" thickBot="1" x14ac:dyDescent="0.3">
      <c r="A31" s="4" t="s">
        <v>16</v>
      </c>
      <c r="B31" s="2">
        <v>13593596.999999998</v>
      </c>
      <c r="C31" s="2">
        <v>15136480.000000004</v>
      </c>
      <c r="D31" s="2">
        <v>1782807.9999999998</v>
      </c>
      <c r="E31" s="2"/>
      <c r="F31" s="2">
        <v>4164399.9999999995</v>
      </c>
      <c r="G31" s="2">
        <v>4819320</v>
      </c>
      <c r="H31" s="2">
        <v>9605155</v>
      </c>
      <c r="I31" s="2">
        <v>1056000</v>
      </c>
      <c r="J31" s="2">
        <v>0</v>
      </c>
      <c r="K31" s="2"/>
      <c r="L31" s="1">
        <f t="shared" ref="L31" si="21">B31+D31+F31+H31+J31</f>
        <v>29145959.999999996</v>
      </c>
      <c r="M31" s="13">
        <f t="shared" ref="M31" si="22">C31+E31+G31+I31+K31</f>
        <v>21011800.000000004</v>
      </c>
      <c r="N31" s="17">
        <f t="shared" ref="N31" si="23">L31+M31</f>
        <v>50157760</v>
      </c>
      <c r="P31" s="4" t="s">
        <v>16</v>
      </c>
      <c r="Q31" s="2">
        <v>3263</v>
      </c>
      <c r="R31" s="2">
        <v>2309</v>
      </c>
      <c r="S31" s="2">
        <v>599</v>
      </c>
      <c r="T31" s="2">
        <v>0</v>
      </c>
      <c r="U31" s="2">
        <v>386</v>
      </c>
      <c r="V31" s="2">
        <v>660</v>
      </c>
      <c r="W31" s="2">
        <v>4966</v>
      </c>
      <c r="X31" s="2">
        <v>132</v>
      </c>
      <c r="Y31" s="2">
        <v>965</v>
      </c>
      <c r="Z31" s="2">
        <v>0</v>
      </c>
      <c r="AA31" s="1">
        <f t="shared" ref="AA31" si="24">Q31+S31+U31+W31+Y31</f>
        <v>10179</v>
      </c>
      <c r="AB31" s="13">
        <f t="shared" ref="AB31" si="25">R31+T31+V31+X31+Z31</f>
        <v>3101</v>
      </c>
      <c r="AC31" s="14">
        <f t="shared" ref="AC31" si="26">AA31+AB31</f>
        <v>13280</v>
      </c>
      <c r="AE31" s="4" t="s">
        <v>16</v>
      </c>
      <c r="AF31" s="2">
        <f t="shared" si="20"/>
        <v>4165.9813055470422</v>
      </c>
      <c r="AG31" s="2">
        <f t="shared" si="15"/>
        <v>6555.4265915980959</v>
      </c>
      <c r="AH31" s="2">
        <f t="shared" si="15"/>
        <v>2976.3071786310516</v>
      </c>
      <c r="AI31" s="2" t="str">
        <f t="shared" si="15"/>
        <v>N.A.</v>
      </c>
      <c r="AJ31" s="2">
        <f t="shared" si="15"/>
        <v>10788.601036269429</v>
      </c>
      <c r="AK31" s="2">
        <f t="shared" si="15"/>
        <v>7302</v>
      </c>
      <c r="AL31" s="2">
        <f t="shared" si="15"/>
        <v>1934.1834474426098</v>
      </c>
      <c r="AM31" s="2">
        <f t="shared" si="15"/>
        <v>8000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2863.3421750663128</v>
      </c>
      <c r="AQ31" s="13">
        <f t="shared" ref="AQ31" si="28">IFERROR(M31/AB31, "N.A.")</f>
        <v>6775.8142534666249</v>
      </c>
      <c r="AR31" s="14">
        <f t="shared" ref="AR31" si="29">IFERROR(N31/AC31, "N.A.")</f>
        <v>3776.9397590361446</v>
      </c>
    </row>
    <row r="32" spans="1:44" ht="15" customHeight="1" thickBot="1" x14ac:dyDescent="0.3">
      <c r="A32" s="5" t="s">
        <v>0</v>
      </c>
      <c r="B32" s="24">
        <f>B31+C31</f>
        <v>28730077</v>
      </c>
      <c r="C32" s="26"/>
      <c r="D32" s="24">
        <f>D31+E31</f>
        <v>1782807.9999999998</v>
      </c>
      <c r="E32" s="26"/>
      <c r="F32" s="24">
        <f>F31+G31</f>
        <v>8983720</v>
      </c>
      <c r="G32" s="26"/>
      <c r="H32" s="24">
        <f>H31+I31</f>
        <v>10661155</v>
      </c>
      <c r="I32" s="26"/>
      <c r="J32" s="24">
        <f>J31+K31</f>
        <v>0</v>
      </c>
      <c r="K32" s="26"/>
      <c r="L32" s="24">
        <f>L31+M31</f>
        <v>50157760</v>
      </c>
      <c r="M32" s="25"/>
      <c r="N32" s="18">
        <f>B32+D32+F32+H32+J32</f>
        <v>50157760</v>
      </c>
      <c r="P32" s="5" t="s">
        <v>0</v>
      </c>
      <c r="Q32" s="24">
        <f>Q31+R31</f>
        <v>5572</v>
      </c>
      <c r="R32" s="26"/>
      <c r="S32" s="24">
        <f>S31+T31</f>
        <v>599</v>
      </c>
      <c r="T32" s="26"/>
      <c r="U32" s="24">
        <f>U31+V31</f>
        <v>1046</v>
      </c>
      <c r="V32" s="26"/>
      <c r="W32" s="24">
        <f>W31+X31</f>
        <v>5098</v>
      </c>
      <c r="X32" s="26"/>
      <c r="Y32" s="24">
        <f>Y31+Z31</f>
        <v>965</v>
      </c>
      <c r="Z32" s="26"/>
      <c r="AA32" s="24">
        <f>AA31+AB31</f>
        <v>13280</v>
      </c>
      <c r="AB32" s="26"/>
      <c r="AC32" s="19">
        <f>Q32+S32+U32+W32+Y32</f>
        <v>13280</v>
      </c>
      <c r="AE32" s="5" t="s">
        <v>0</v>
      </c>
      <c r="AF32" s="27">
        <f>IFERROR(B32/Q32,"N.A.")</f>
        <v>5156.1516511127065</v>
      </c>
      <c r="AG32" s="28"/>
      <c r="AH32" s="27">
        <f>IFERROR(D32/S32,"N.A.")</f>
        <v>2976.3071786310516</v>
      </c>
      <c r="AI32" s="28"/>
      <c r="AJ32" s="27">
        <f>IFERROR(F32/U32,"N.A.")</f>
        <v>8588.6424474187388</v>
      </c>
      <c r="AK32" s="28"/>
      <c r="AL32" s="27">
        <f>IFERROR(H32/W32,"N.A.")</f>
        <v>2091.2426441741859</v>
      </c>
      <c r="AM32" s="28"/>
      <c r="AN32" s="27">
        <f>IFERROR(J32/Y32,"N.A.")</f>
        <v>0</v>
      </c>
      <c r="AO32" s="28"/>
      <c r="AP32" s="27">
        <f>IFERROR(L32/AA32,"N.A.")</f>
        <v>3776.9397590361446</v>
      </c>
      <c r="AQ32" s="28"/>
      <c r="AR32" s="16">
        <f>IFERROR(N32/AC32, "N.A.")</f>
        <v>3776.9397590361446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1187056</v>
      </c>
      <c r="C39" s="2"/>
      <c r="D39" s="2"/>
      <c r="E39" s="2"/>
      <c r="F39" s="2">
        <v>1943599.9999999998</v>
      </c>
      <c r="G39" s="2"/>
      <c r="H39" s="2">
        <v>4380719</v>
      </c>
      <c r="I39" s="2"/>
      <c r="J39" s="2">
        <v>0</v>
      </c>
      <c r="K39" s="2"/>
      <c r="L39" s="1">
        <f>B39+D39+F39+H39+J39</f>
        <v>7511375</v>
      </c>
      <c r="M39" s="13">
        <f>C39+E39+G39+I39+K39</f>
        <v>0</v>
      </c>
      <c r="N39" s="14">
        <f>L39+M39</f>
        <v>7511375</v>
      </c>
      <c r="P39" s="3" t="s">
        <v>12</v>
      </c>
      <c r="Q39" s="2">
        <v>477</v>
      </c>
      <c r="R39" s="2">
        <v>0</v>
      </c>
      <c r="S39" s="2">
        <v>0</v>
      </c>
      <c r="T39" s="2">
        <v>0</v>
      </c>
      <c r="U39" s="2">
        <v>386</v>
      </c>
      <c r="V39" s="2">
        <v>0</v>
      </c>
      <c r="W39" s="2">
        <v>1229</v>
      </c>
      <c r="X39" s="2">
        <v>0</v>
      </c>
      <c r="Y39" s="2">
        <v>132</v>
      </c>
      <c r="Z39" s="2">
        <v>0</v>
      </c>
      <c r="AA39" s="1">
        <f>Q39+S39+U39+W39+Y39</f>
        <v>2224</v>
      </c>
      <c r="AB39" s="13">
        <f>R39+T39+V39+X39+Z39</f>
        <v>0</v>
      </c>
      <c r="AC39" s="14">
        <f>AA39+AB39</f>
        <v>2224</v>
      </c>
      <c r="AE39" s="3" t="s">
        <v>12</v>
      </c>
      <c r="AF39" s="2">
        <f>IFERROR(B39/Q39, "N.A.")</f>
        <v>2488.5870020964362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5035.2331606217613</v>
      </c>
      <c r="AK39" s="2" t="str">
        <f t="shared" si="30"/>
        <v>N.A.</v>
      </c>
      <c r="AL39" s="2">
        <f t="shared" si="30"/>
        <v>3564.4580960130188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3377.4168165467627</v>
      </c>
      <c r="AQ39" s="13" t="str">
        <f t="shared" si="30"/>
        <v>N.A.</v>
      </c>
      <c r="AR39" s="14">
        <f t="shared" si="30"/>
        <v>3377.4168165467627</v>
      </c>
    </row>
    <row r="40" spans="1:44" ht="15" customHeight="1" thickBot="1" x14ac:dyDescent="0.3">
      <c r="A40" s="3" t="s">
        <v>13</v>
      </c>
      <c r="B40" s="2">
        <v>457200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457200</v>
      </c>
      <c r="M40" s="13">
        <f t="shared" si="31"/>
        <v>0</v>
      </c>
      <c r="N40" s="14">
        <f t="shared" ref="N40:N42" si="32">L40+M40</f>
        <v>457200</v>
      </c>
      <c r="P40" s="3" t="s">
        <v>13</v>
      </c>
      <c r="Q40" s="2">
        <v>254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254</v>
      </c>
      <c r="AB40" s="13">
        <f t="shared" si="33"/>
        <v>0</v>
      </c>
      <c r="AC40" s="14">
        <f t="shared" ref="AC40:AC42" si="34">AA40+AB40</f>
        <v>254</v>
      </c>
      <c r="AE40" s="3" t="s">
        <v>13</v>
      </c>
      <c r="AF40" s="2">
        <f t="shared" ref="AF40:AF43" si="35">IFERROR(B40/Q40, "N.A.")</f>
        <v>1800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1800</v>
      </c>
      <c r="AQ40" s="13" t="str">
        <f t="shared" si="30"/>
        <v>N.A.</v>
      </c>
      <c r="AR40" s="14">
        <f t="shared" si="30"/>
        <v>1800</v>
      </c>
    </row>
    <row r="41" spans="1:44" ht="15" customHeight="1" thickBot="1" x14ac:dyDescent="0.3">
      <c r="A41" s="3" t="s">
        <v>14</v>
      </c>
      <c r="B41" s="2">
        <v>12730774.000000002</v>
      </c>
      <c r="C41" s="2">
        <v>4731000</v>
      </c>
      <c r="D41" s="2"/>
      <c r="E41" s="2"/>
      <c r="F41" s="2"/>
      <c r="G41" s="2">
        <v>1884360</v>
      </c>
      <c r="H41" s="2"/>
      <c r="I41" s="2"/>
      <c r="J41" s="2"/>
      <c r="K41" s="2"/>
      <c r="L41" s="1">
        <f t="shared" si="31"/>
        <v>12730774.000000002</v>
      </c>
      <c r="M41" s="13">
        <f t="shared" si="31"/>
        <v>6615360</v>
      </c>
      <c r="N41" s="14">
        <f t="shared" si="32"/>
        <v>19346134</v>
      </c>
      <c r="P41" s="3" t="s">
        <v>14</v>
      </c>
      <c r="Q41" s="2">
        <v>2815</v>
      </c>
      <c r="R41" s="2">
        <v>723</v>
      </c>
      <c r="S41" s="2">
        <v>0</v>
      </c>
      <c r="T41" s="2">
        <v>0</v>
      </c>
      <c r="U41" s="2">
        <v>0</v>
      </c>
      <c r="V41" s="2">
        <v>246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2815</v>
      </c>
      <c r="AB41" s="13">
        <f t="shared" si="33"/>
        <v>969</v>
      </c>
      <c r="AC41" s="14">
        <f t="shared" si="34"/>
        <v>3784</v>
      </c>
      <c r="AE41" s="3" t="s">
        <v>14</v>
      </c>
      <c r="AF41" s="2">
        <f t="shared" si="35"/>
        <v>4522.4774422735354</v>
      </c>
      <c r="AG41" s="2">
        <f t="shared" si="30"/>
        <v>6543.5684647302905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7660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4522.4774422735354</v>
      </c>
      <c r="AQ41" s="13">
        <f t="shared" si="30"/>
        <v>6826.9969040247679</v>
      </c>
      <c r="AR41" s="14">
        <f t="shared" si="30"/>
        <v>5112.6146934460885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567600</v>
      </c>
      <c r="H42" s="2">
        <v>163800</v>
      </c>
      <c r="I42" s="2"/>
      <c r="J42" s="2"/>
      <c r="K42" s="2"/>
      <c r="L42" s="1">
        <f t="shared" si="31"/>
        <v>163800</v>
      </c>
      <c r="M42" s="13">
        <f t="shared" si="31"/>
        <v>567600</v>
      </c>
      <c r="N42" s="14">
        <f t="shared" si="32"/>
        <v>731400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132</v>
      </c>
      <c r="W42" s="2">
        <v>273</v>
      </c>
      <c r="X42" s="2">
        <v>0</v>
      </c>
      <c r="Y42" s="2">
        <v>0</v>
      </c>
      <c r="Z42" s="2">
        <v>0</v>
      </c>
      <c r="AA42" s="1">
        <f t="shared" si="33"/>
        <v>273</v>
      </c>
      <c r="AB42" s="13">
        <f t="shared" si="33"/>
        <v>132</v>
      </c>
      <c r="AC42" s="14">
        <f t="shared" si="34"/>
        <v>405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4300</v>
      </c>
      <c r="AL42" s="2">
        <f t="shared" si="30"/>
        <v>600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600</v>
      </c>
      <c r="AQ42" s="13">
        <f t="shared" si="30"/>
        <v>4300</v>
      </c>
      <c r="AR42" s="14">
        <f t="shared" si="30"/>
        <v>1805.9259259259259</v>
      </c>
    </row>
    <row r="43" spans="1:44" ht="15" customHeight="1" thickBot="1" x14ac:dyDescent="0.3">
      <c r="A43" s="4" t="s">
        <v>16</v>
      </c>
      <c r="B43" s="2">
        <v>14375030.000000002</v>
      </c>
      <c r="C43" s="2">
        <v>4731000</v>
      </c>
      <c r="D43" s="2"/>
      <c r="E43" s="2"/>
      <c r="F43" s="2">
        <v>1943599.9999999998</v>
      </c>
      <c r="G43" s="2">
        <v>2451960</v>
      </c>
      <c r="H43" s="2">
        <v>4544519.0000000009</v>
      </c>
      <c r="I43" s="2"/>
      <c r="J43" s="2">
        <v>0</v>
      </c>
      <c r="K43" s="2"/>
      <c r="L43" s="1">
        <f t="shared" ref="L43" si="36">B43+D43+F43+H43+J43</f>
        <v>20863149.000000004</v>
      </c>
      <c r="M43" s="13">
        <f t="shared" ref="M43" si="37">C43+E43+G43+I43+K43</f>
        <v>7182960</v>
      </c>
      <c r="N43" s="17">
        <f t="shared" ref="N43" si="38">L43+M43</f>
        <v>28046109.000000004</v>
      </c>
      <c r="P43" s="4" t="s">
        <v>16</v>
      </c>
      <c r="Q43" s="2">
        <v>3546</v>
      </c>
      <c r="R43" s="2">
        <v>723</v>
      </c>
      <c r="S43" s="2">
        <v>0</v>
      </c>
      <c r="T43" s="2">
        <v>0</v>
      </c>
      <c r="U43" s="2">
        <v>386</v>
      </c>
      <c r="V43" s="2">
        <v>378</v>
      </c>
      <c r="W43" s="2">
        <v>1502</v>
      </c>
      <c r="X43" s="2">
        <v>0</v>
      </c>
      <c r="Y43" s="2">
        <v>132</v>
      </c>
      <c r="Z43" s="2">
        <v>0</v>
      </c>
      <c r="AA43" s="1">
        <f t="shared" ref="AA43" si="39">Q43+S43+U43+W43+Y43</f>
        <v>5566</v>
      </c>
      <c r="AB43" s="13">
        <f t="shared" ref="AB43" si="40">R43+T43+V43+X43+Z43</f>
        <v>1101</v>
      </c>
      <c r="AC43" s="17">
        <f t="shared" ref="AC43" si="41">AA43+AB43</f>
        <v>6667</v>
      </c>
      <c r="AE43" s="4" t="s">
        <v>16</v>
      </c>
      <c r="AF43" s="2">
        <f t="shared" si="35"/>
        <v>4053.871968415116</v>
      </c>
      <c r="AG43" s="2">
        <f t="shared" si="30"/>
        <v>6543.5684647302905</v>
      </c>
      <c r="AH43" s="2" t="str">
        <f t="shared" si="30"/>
        <v>N.A.</v>
      </c>
      <c r="AI43" s="2" t="str">
        <f t="shared" si="30"/>
        <v>N.A.</v>
      </c>
      <c r="AJ43" s="2">
        <f t="shared" si="30"/>
        <v>5035.2331606217613</v>
      </c>
      <c r="AK43" s="2">
        <f t="shared" si="30"/>
        <v>6486.666666666667</v>
      </c>
      <c r="AL43" s="2">
        <f t="shared" si="30"/>
        <v>3025.6451398135823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3748.3199784405324</v>
      </c>
      <c r="AQ43" s="13">
        <f t="shared" ref="AQ43" si="43">IFERROR(M43/AB43, "N.A.")</f>
        <v>6524.0326975476837</v>
      </c>
      <c r="AR43" s="14">
        <f t="shared" ref="AR43" si="44">IFERROR(N43/AC43, "N.A.")</f>
        <v>4206.7060146992653</v>
      </c>
    </row>
    <row r="44" spans="1:44" ht="15" customHeight="1" thickBot="1" x14ac:dyDescent="0.3">
      <c r="A44" s="5" t="s">
        <v>0</v>
      </c>
      <c r="B44" s="24">
        <f>B43+C43</f>
        <v>19106030</v>
      </c>
      <c r="C44" s="26"/>
      <c r="D44" s="24">
        <f>D43+E43</f>
        <v>0</v>
      </c>
      <c r="E44" s="26"/>
      <c r="F44" s="24">
        <f>F43+G43</f>
        <v>4395560</v>
      </c>
      <c r="G44" s="26"/>
      <c r="H44" s="24">
        <f>H43+I43</f>
        <v>4544519.0000000009</v>
      </c>
      <c r="I44" s="26"/>
      <c r="J44" s="24">
        <f>J43+K43</f>
        <v>0</v>
      </c>
      <c r="K44" s="26"/>
      <c r="L44" s="24">
        <f>L43+M43</f>
        <v>28046109.000000004</v>
      </c>
      <c r="M44" s="25"/>
      <c r="N44" s="18">
        <f>B44+D44+F44+H44+J44</f>
        <v>28046109</v>
      </c>
      <c r="P44" s="5" t="s">
        <v>0</v>
      </c>
      <c r="Q44" s="24">
        <f>Q43+R43</f>
        <v>4269</v>
      </c>
      <c r="R44" s="26"/>
      <c r="S44" s="24">
        <f>S43+T43</f>
        <v>0</v>
      </c>
      <c r="T44" s="26"/>
      <c r="U44" s="24">
        <f>U43+V43</f>
        <v>764</v>
      </c>
      <c r="V44" s="26"/>
      <c r="W44" s="24">
        <f>W43+X43</f>
        <v>1502</v>
      </c>
      <c r="X44" s="26"/>
      <c r="Y44" s="24">
        <f>Y43+Z43</f>
        <v>132</v>
      </c>
      <c r="Z44" s="26"/>
      <c r="AA44" s="24">
        <f>AA43+AB43</f>
        <v>6667</v>
      </c>
      <c r="AB44" s="25"/>
      <c r="AC44" s="18">
        <f>Q44+S44+U44+W44+Y44</f>
        <v>6667</v>
      </c>
      <c r="AE44" s="5" t="s">
        <v>0</v>
      </c>
      <c r="AF44" s="27">
        <f>IFERROR(B44/Q44,"N.A.")</f>
        <v>4475.5282267509956</v>
      </c>
      <c r="AG44" s="28"/>
      <c r="AH44" s="27" t="str">
        <f>IFERROR(D44/S44,"N.A.")</f>
        <v>N.A.</v>
      </c>
      <c r="AI44" s="28"/>
      <c r="AJ44" s="27">
        <f>IFERROR(F44/U44,"N.A.")</f>
        <v>5753.3507853403144</v>
      </c>
      <c r="AK44" s="28"/>
      <c r="AL44" s="27">
        <f>IFERROR(H44/W44,"N.A.")</f>
        <v>3025.6451398135823</v>
      </c>
      <c r="AM44" s="28"/>
      <c r="AN44" s="27">
        <f>IFERROR(J44/Y44,"N.A.")</f>
        <v>0</v>
      </c>
      <c r="AO44" s="28"/>
      <c r="AP44" s="27">
        <f>IFERROR(L44/AA44,"N.A.")</f>
        <v>4206.7060146992653</v>
      </c>
      <c r="AQ44" s="28"/>
      <c r="AR44" s="16">
        <f>IFERROR(N44/AC44, "N.A.")</f>
        <v>4206.7060146992653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6688000</v>
      </c>
      <c r="C15" s="2"/>
      <c r="D15" s="2">
        <v>10109700</v>
      </c>
      <c r="E15" s="2"/>
      <c r="F15" s="2">
        <v>2330600</v>
      </c>
      <c r="G15" s="2"/>
      <c r="H15" s="2">
        <v>24321432.000000007</v>
      </c>
      <c r="I15" s="2"/>
      <c r="J15" s="2">
        <v>0</v>
      </c>
      <c r="K15" s="2"/>
      <c r="L15" s="1">
        <f>B15+D15+F15+H15+J15</f>
        <v>43449732.000000007</v>
      </c>
      <c r="M15" s="13">
        <f>C15+E15+G15+I15+K15</f>
        <v>0</v>
      </c>
      <c r="N15" s="14">
        <f>L15+M15</f>
        <v>43449732.000000007</v>
      </c>
      <c r="P15" s="3" t="s">
        <v>12</v>
      </c>
      <c r="Q15" s="2">
        <v>1590</v>
      </c>
      <c r="R15" s="2">
        <v>0</v>
      </c>
      <c r="S15" s="2">
        <v>1015</v>
      </c>
      <c r="T15" s="2">
        <v>0</v>
      </c>
      <c r="U15" s="2">
        <v>271</v>
      </c>
      <c r="V15" s="2">
        <v>0</v>
      </c>
      <c r="W15" s="2">
        <v>4818</v>
      </c>
      <c r="X15" s="2">
        <v>0</v>
      </c>
      <c r="Y15" s="2">
        <v>154</v>
      </c>
      <c r="Z15" s="2">
        <v>0</v>
      </c>
      <c r="AA15" s="1">
        <f>Q15+S15+U15+W15+Y15</f>
        <v>7848</v>
      </c>
      <c r="AB15" s="13">
        <f>R15+T15+V15+X15+Z15</f>
        <v>0</v>
      </c>
      <c r="AC15" s="14">
        <f>AA15+AB15</f>
        <v>7848</v>
      </c>
      <c r="AE15" s="3" t="s">
        <v>12</v>
      </c>
      <c r="AF15" s="2">
        <f>IFERROR(B15/Q15, "N.A.")</f>
        <v>4206.2893081761003</v>
      </c>
      <c r="AG15" s="2" t="str">
        <f t="shared" ref="AG15:AR19" si="0">IFERROR(C15/R15, "N.A.")</f>
        <v>N.A.</v>
      </c>
      <c r="AH15" s="2">
        <f t="shared" si="0"/>
        <v>9960.2955665024638</v>
      </c>
      <c r="AI15" s="2" t="str">
        <f t="shared" si="0"/>
        <v>N.A.</v>
      </c>
      <c r="AJ15" s="2">
        <f t="shared" si="0"/>
        <v>8600</v>
      </c>
      <c r="AK15" s="2" t="str">
        <f t="shared" si="0"/>
        <v>N.A.</v>
      </c>
      <c r="AL15" s="2">
        <f t="shared" si="0"/>
        <v>5048.0348692403504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5536.4082568807353</v>
      </c>
      <c r="AQ15" s="13" t="str">
        <f t="shared" si="0"/>
        <v>N.A.</v>
      </c>
      <c r="AR15" s="14">
        <f t="shared" si="0"/>
        <v>5536.4082568807353</v>
      </c>
    </row>
    <row r="16" spans="1:44" ht="15" customHeight="1" thickBot="1" x14ac:dyDescent="0.3">
      <c r="A16" s="3" t="s">
        <v>13</v>
      </c>
      <c r="B16" s="2">
        <v>4914149.9999999991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4914149.9999999991</v>
      </c>
      <c r="M16" s="13">
        <f t="shared" si="1"/>
        <v>0</v>
      </c>
      <c r="N16" s="14">
        <f t="shared" ref="N16:N18" si="2">L16+M16</f>
        <v>4914149.9999999991</v>
      </c>
      <c r="P16" s="3" t="s">
        <v>13</v>
      </c>
      <c r="Q16" s="2">
        <v>1226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1226</v>
      </c>
      <c r="AB16" s="13">
        <f t="shared" si="3"/>
        <v>0</v>
      </c>
      <c r="AC16" s="14">
        <f t="shared" ref="AC16:AC18" si="4">AA16+AB16</f>
        <v>1226</v>
      </c>
      <c r="AE16" s="3" t="s">
        <v>13</v>
      </c>
      <c r="AF16" s="2">
        <f t="shared" ref="AF16:AF19" si="5">IFERROR(B16/Q16, "N.A.")</f>
        <v>4008.2789559543221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4008.2789559543221</v>
      </c>
      <c r="AQ16" s="13" t="str">
        <f t="shared" si="0"/>
        <v>N.A.</v>
      </c>
      <c r="AR16" s="14">
        <f t="shared" si="0"/>
        <v>4008.2789559543221</v>
      </c>
    </row>
    <row r="17" spans="1:44" ht="15" customHeight="1" thickBot="1" x14ac:dyDescent="0.3">
      <c r="A17" s="3" t="s">
        <v>14</v>
      </c>
      <c r="B17" s="2">
        <v>44323930.000000007</v>
      </c>
      <c r="C17" s="2">
        <v>254001359.99999985</v>
      </c>
      <c r="D17" s="2">
        <v>5361050</v>
      </c>
      <c r="E17" s="2">
        <v>2813920</v>
      </c>
      <c r="F17" s="2"/>
      <c r="G17" s="2">
        <v>33637999.999999993</v>
      </c>
      <c r="H17" s="2"/>
      <c r="I17" s="2">
        <v>13462400</v>
      </c>
      <c r="J17" s="2">
        <v>0</v>
      </c>
      <c r="K17" s="2"/>
      <c r="L17" s="1">
        <f t="shared" si="1"/>
        <v>49684980.000000007</v>
      </c>
      <c r="M17" s="13">
        <f t="shared" si="1"/>
        <v>303915679.99999982</v>
      </c>
      <c r="N17" s="14">
        <f t="shared" si="2"/>
        <v>353600659.99999982</v>
      </c>
      <c r="P17" s="3" t="s">
        <v>14</v>
      </c>
      <c r="Q17" s="2">
        <v>4134</v>
      </c>
      <c r="R17" s="2">
        <v>23172</v>
      </c>
      <c r="S17" s="2">
        <v>1016</v>
      </c>
      <c r="T17" s="2">
        <v>409</v>
      </c>
      <c r="U17" s="2">
        <v>0</v>
      </c>
      <c r="V17" s="2">
        <v>1616</v>
      </c>
      <c r="W17" s="2">
        <v>0</v>
      </c>
      <c r="X17" s="2">
        <v>1495</v>
      </c>
      <c r="Y17" s="2">
        <v>1206</v>
      </c>
      <c r="Z17" s="2">
        <v>0</v>
      </c>
      <c r="AA17" s="1">
        <f t="shared" si="3"/>
        <v>6356</v>
      </c>
      <c r="AB17" s="13">
        <f t="shared" si="3"/>
        <v>26692</v>
      </c>
      <c r="AC17" s="14">
        <f t="shared" si="4"/>
        <v>33048</v>
      </c>
      <c r="AE17" s="3" t="s">
        <v>14</v>
      </c>
      <c r="AF17" s="2">
        <f t="shared" si="5"/>
        <v>10721.802128688923</v>
      </c>
      <c r="AG17" s="2">
        <f t="shared" si="0"/>
        <v>10961.563956499216</v>
      </c>
      <c r="AH17" s="2">
        <f t="shared" si="0"/>
        <v>5276.6240157480315</v>
      </c>
      <c r="AI17" s="2">
        <f t="shared" si="0"/>
        <v>6880</v>
      </c>
      <c r="AJ17" s="2" t="str">
        <f t="shared" si="0"/>
        <v>N.A.</v>
      </c>
      <c r="AK17" s="2">
        <f t="shared" si="0"/>
        <v>20815.594059405936</v>
      </c>
      <c r="AL17" s="2" t="str">
        <f t="shared" si="0"/>
        <v>N.A.</v>
      </c>
      <c r="AM17" s="2">
        <f t="shared" si="0"/>
        <v>9004.9498327759193</v>
      </c>
      <c r="AN17" s="2">
        <f t="shared" si="0"/>
        <v>0</v>
      </c>
      <c r="AO17" s="2" t="str">
        <f t="shared" si="0"/>
        <v>N.A.</v>
      </c>
      <c r="AP17" s="15">
        <f t="shared" si="0"/>
        <v>7817.0201384518577</v>
      </c>
      <c r="AQ17" s="13">
        <f t="shared" si="0"/>
        <v>11386.021279784198</v>
      </c>
      <c r="AR17" s="14">
        <f t="shared" si="0"/>
        <v>10699.608448317593</v>
      </c>
    </row>
    <row r="18" spans="1:44" ht="15" customHeight="1" thickBot="1" x14ac:dyDescent="0.3">
      <c r="A18" s="3" t="s">
        <v>15</v>
      </c>
      <c r="B18" s="2">
        <v>882360</v>
      </c>
      <c r="C18" s="2"/>
      <c r="D18" s="2"/>
      <c r="E18" s="2"/>
      <c r="F18" s="2"/>
      <c r="G18" s="2"/>
      <c r="H18" s="2">
        <v>286440</v>
      </c>
      <c r="I18" s="2"/>
      <c r="J18" s="2">
        <v>0</v>
      </c>
      <c r="K18" s="2"/>
      <c r="L18" s="1">
        <f t="shared" si="1"/>
        <v>1168800</v>
      </c>
      <c r="M18" s="13">
        <f t="shared" si="1"/>
        <v>0</v>
      </c>
      <c r="N18" s="14">
        <f t="shared" si="2"/>
        <v>1168800</v>
      </c>
      <c r="P18" s="3" t="s">
        <v>15</v>
      </c>
      <c r="Q18" s="2">
        <v>171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231</v>
      </c>
      <c r="X18" s="2">
        <v>0</v>
      </c>
      <c r="Y18" s="2">
        <v>77</v>
      </c>
      <c r="Z18" s="2">
        <v>0</v>
      </c>
      <c r="AA18" s="1">
        <f t="shared" si="3"/>
        <v>479</v>
      </c>
      <c r="AB18" s="13">
        <f t="shared" si="3"/>
        <v>0</v>
      </c>
      <c r="AC18" s="17">
        <f t="shared" si="4"/>
        <v>479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1240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2440.0835073068893</v>
      </c>
      <c r="AQ18" s="13" t="str">
        <f t="shared" si="0"/>
        <v>N.A.</v>
      </c>
      <c r="AR18" s="14">
        <f t="shared" si="0"/>
        <v>2440.0835073068893</v>
      </c>
    </row>
    <row r="19" spans="1:44" ht="15" customHeight="1" thickBot="1" x14ac:dyDescent="0.3">
      <c r="A19" s="4" t="s">
        <v>16</v>
      </c>
      <c r="B19" s="2">
        <v>56808439.999999993</v>
      </c>
      <c r="C19" s="2">
        <v>254001359.99999985</v>
      </c>
      <c r="D19" s="2">
        <v>15470750.000000002</v>
      </c>
      <c r="E19" s="2">
        <v>2813920</v>
      </c>
      <c r="F19" s="2">
        <v>2330600</v>
      </c>
      <c r="G19" s="2">
        <v>33637999.999999993</v>
      </c>
      <c r="H19" s="2">
        <v>24607872.000000004</v>
      </c>
      <c r="I19" s="2">
        <v>13462400</v>
      </c>
      <c r="J19" s="2">
        <v>0</v>
      </c>
      <c r="K19" s="2"/>
      <c r="L19" s="1">
        <f t="shared" ref="L19" si="6">B19+D19+F19+H19+J19</f>
        <v>99217662</v>
      </c>
      <c r="M19" s="13">
        <f t="shared" ref="M19" si="7">C19+E19+G19+I19+K19</f>
        <v>303915679.99999982</v>
      </c>
      <c r="N19" s="17">
        <f t="shared" ref="N19" si="8">L19+M19</f>
        <v>403133341.99999982</v>
      </c>
      <c r="P19" s="4" t="s">
        <v>16</v>
      </c>
      <c r="Q19" s="2">
        <v>7121</v>
      </c>
      <c r="R19" s="2">
        <v>23172</v>
      </c>
      <c r="S19" s="2">
        <v>2031</v>
      </c>
      <c r="T19" s="2">
        <v>409</v>
      </c>
      <c r="U19" s="2">
        <v>271</v>
      </c>
      <c r="V19" s="2">
        <v>1616</v>
      </c>
      <c r="W19" s="2">
        <v>5049</v>
      </c>
      <c r="X19" s="2">
        <v>1495</v>
      </c>
      <c r="Y19" s="2">
        <v>1437</v>
      </c>
      <c r="Z19" s="2">
        <v>0</v>
      </c>
      <c r="AA19" s="1">
        <f t="shared" ref="AA19" si="9">Q19+S19+U19+W19+Y19</f>
        <v>15909</v>
      </c>
      <c r="AB19" s="13">
        <f t="shared" ref="AB19" si="10">R19+T19+V19+X19+Z19</f>
        <v>26692</v>
      </c>
      <c r="AC19" s="14">
        <f t="shared" ref="AC19" si="11">AA19+AB19</f>
        <v>42601</v>
      </c>
      <c r="AE19" s="4" t="s">
        <v>16</v>
      </c>
      <c r="AF19" s="2">
        <f t="shared" si="5"/>
        <v>7977.5930346861387</v>
      </c>
      <c r="AG19" s="2">
        <f t="shared" si="0"/>
        <v>10961.563956499216</v>
      </c>
      <c r="AH19" s="2">
        <f t="shared" si="0"/>
        <v>7617.3067454455941</v>
      </c>
      <c r="AI19" s="2">
        <f t="shared" si="0"/>
        <v>6880</v>
      </c>
      <c r="AJ19" s="2">
        <f t="shared" si="0"/>
        <v>8600</v>
      </c>
      <c r="AK19" s="2">
        <f t="shared" si="0"/>
        <v>20815.594059405936</v>
      </c>
      <c r="AL19" s="2">
        <f t="shared" si="0"/>
        <v>4873.8110516934057</v>
      </c>
      <c r="AM19" s="2">
        <f t="shared" si="0"/>
        <v>9004.9498327759193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6236.5743918536673</v>
      </c>
      <c r="AQ19" s="13">
        <f t="shared" ref="AQ19" si="13">IFERROR(M19/AB19, "N.A.")</f>
        <v>11386.021279784198</v>
      </c>
      <c r="AR19" s="14">
        <f t="shared" ref="AR19" si="14">IFERROR(N19/AC19, "N.A.")</f>
        <v>9463.0018544165596</v>
      </c>
    </row>
    <row r="20" spans="1:44" ht="15" customHeight="1" thickBot="1" x14ac:dyDescent="0.3">
      <c r="A20" s="5" t="s">
        <v>0</v>
      </c>
      <c r="B20" s="24">
        <f>B19+C19</f>
        <v>310809799.99999982</v>
      </c>
      <c r="C20" s="26"/>
      <c r="D20" s="24">
        <f>D19+E19</f>
        <v>18284670</v>
      </c>
      <c r="E20" s="26"/>
      <c r="F20" s="24">
        <f>F19+G19</f>
        <v>35968599.999999993</v>
      </c>
      <c r="G20" s="26"/>
      <c r="H20" s="24">
        <f>H19+I19</f>
        <v>38070272</v>
      </c>
      <c r="I20" s="26"/>
      <c r="J20" s="24">
        <f>J19+K19</f>
        <v>0</v>
      </c>
      <c r="K20" s="26"/>
      <c r="L20" s="24">
        <f>L19+M19</f>
        <v>403133341.99999982</v>
      </c>
      <c r="M20" s="25"/>
      <c r="N20" s="18">
        <f>B20+D20+F20+H20+J20</f>
        <v>403133341.99999982</v>
      </c>
      <c r="P20" s="5" t="s">
        <v>0</v>
      </c>
      <c r="Q20" s="24">
        <f>Q19+R19</f>
        <v>30293</v>
      </c>
      <c r="R20" s="26"/>
      <c r="S20" s="24">
        <f>S19+T19</f>
        <v>2440</v>
      </c>
      <c r="T20" s="26"/>
      <c r="U20" s="24">
        <f>U19+V19</f>
        <v>1887</v>
      </c>
      <c r="V20" s="26"/>
      <c r="W20" s="24">
        <f>W19+X19</f>
        <v>6544</v>
      </c>
      <c r="X20" s="26"/>
      <c r="Y20" s="24">
        <f>Y19+Z19</f>
        <v>1437</v>
      </c>
      <c r="Z20" s="26"/>
      <c r="AA20" s="24">
        <f>AA19+AB19</f>
        <v>42601</v>
      </c>
      <c r="AB20" s="26"/>
      <c r="AC20" s="19">
        <f>Q20+S20+U20+W20+Y20</f>
        <v>42601</v>
      </c>
      <c r="AE20" s="5" t="s">
        <v>0</v>
      </c>
      <c r="AF20" s="27">
        <f>IFERROR(B20/Q20,"N.A.")</f>
        <v>10260.119499554346</v>
      </c>
      <c r="AG20" s="28"/>
      <c r="AH20" s="27">
        <f>IFERROR(D20/S20,"N.A.")</f>
        <v>7493.7172131147545</v>
      </c>
      <c r="AI20" s="28"/>
      <c r="AJ20" s="27">
        <f>IFERROR(F20/U20,"N.A.")</f>
        <v>19061.261261261257</v>
      </c>
      <c r="AK20" s="28"/>
      <c r="AL20" s="27">
        <f>IFERROR(H20/W20,"N.A.")</f>
        <v>5817.58435207824</v>
      </c>
      <c r="AM20" s="28"/>
      <c r="AN20" s="27">
        <f>IFERROR(J20/Y20,"N.A.")</f>
        <v>0</v>
      </c>
      <c r="AO20" s="28"/>
      <c r="AP20" s="27">
        <f>IFERROR(L20/AA20,"N.A.")</f>
        <v>9463.0018544165596</v>
      </c>
      <c r="AQ20" s="28"/>
      <c r="AR20" s="16">
        <f>IFERROR(N20/AC20, "N.A.")</f>
        <v>9463.0018544165596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2640630</v>
      </c>
      <c r="C27" s="2"/>
      <c r="D27" s="2">
        <v>10109700</v>
      </c>
      <c r="E27" s="2"/>
      <c r="F27" s="2">
        <v>2330600</v>
      </c>
      <c r="G27" s="2"/>
      <c r="H27" s="2">
        <v>14850691.999999998</v>
      </c>
      <c r="I27" s="2"/>
      <c r="J27" s="2"/>
      <c r="K27" s="2"/>
      <c r="L27" s="1">
        <f>B27+D27+F27+H27+J27</f>
        <v>29931622</v>
      </c>
      <c r="M27" s="13">
        <f>C27+E27+G27+I27+K27</f>
        <v>0</v>
      </c>
      <c r="N27" s="14">
        <f>L27+M27</f>
        <v>29931622</v>
      </c>
      <c r="P27" s="3" t="s">
        <v>12</v>
      </c>
      <c r="Q27" s="2">
        <v>502</v>
      </c>
      <c r="R27" s="2">
        <v>0</v>
      </c>
      <c r="S27" s="2">
        <v>1015</v>
      </c>
      <c r="T27" s="2">
        <v>0</v>
      </c>
      <c r="U27" s="2">
        <v>271</v>
      </c>
      <c r="V27" s="2">
        <v>0</v>
      </c>
      <c r="W27" s="2">
        <v>2493</v>
      </c>
      <c r="X27" s="2">
        <v>0</v>
      </c>
      <c r="Y27" s="2">
        <v>0</v>
      </c>
      <c r="Z27" s="2">
        <v>0</v>
      </c>
      <c r="AA27" s="1">
        <f>Q27+S27+U27+W27+Y27</f>
        <v>4281</v>
      </c>
      <c r="AB27" s="13">
        <f>R27+T27+V27+X27+Z27</f>
        <v>0</v>
      </c>
      <c r="AC27" s="14">
        <f>AA27+AB27</f>
        <v>4281</v>
      </c>
      <c r="AE27" s="3" t="s">
        <v>12</v>
      </c>
      <c r="AF27" s="2">
        <f>IFERROR(B27/Q27, "N.A.")</f>
        <v>5260.2191235059763</v>
      </c>
      <c r="AG27" s="2" t="str">
        <f t="shared" ref="AG27:AR31" si="15">IFERROR(C27/R27, "N.A.")</f>
        <v>N.A.</v>
      </c>
      <c r="AH27" s="2">
        <f t="shared" si="15"/>
        <v>9960.2955665024638</v>
      </c>
      <c r="AI27" s="2" t="str">
        <f t="shared" si="15"/>
        <v>N.A.</v>
      </c>
      <c r="AJ27" s="2">
        <f t="shared" si="15"/>
        <v>8600</v>
      </c>
      <c r="AK27" s="2" t="str">
        <f t="shared" si="15"/>
        <v>N.A.</v>
      </c>
      <c r="AL27" s="2">
        <f t="shared" si="15"/>
        <v>5956.9562775772156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6991.7360429806122</v>
      </c>
      <c r="AQ27" s="13" t="str">
        <f t="shared" si="15"/>
        <v>N.A.</v>
      </c>
      <c r="AR27" s="14">
        <f t="shared" si="15"/>
        <v>6991.7360429806122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34920940.000000007</v>
      </c>
      <c r="C29" s="2">
        <v>202912810.00000003</v>
      </c>
      <c r="D29" s="2">
        <v>4475250</v>
      </c>
      <c r="E29" s="2">
        <v>2813920</v>
      </c>
      <c r="F29" s="2"/>
      <c r="G29" s="2">
        <v>23576000</v>
      </c>
      <c r="H29" s="2"/>
      <c r="I29" s="2">
        <v>10908000</v>
      </c>
      <c r="J29" s="2"/>
      <c r="K29" s="2"/>
      <c r="L29" s="1">
        <f t="shared" si="16"/>
        <v>39396190.000000007</v>
      </c>
      <c r="M29" s="13">
        <f t="shared" si="16"/>
        <v>240210730.00000003</v>
      </c>
      <c r="N29" s="14">
        <f t="shared" si="17"/>
        <v>279606920.00000006</v>
      </c>
      <c r="P29" s="3" t="s">
        <v>14</v>
      </c>
      <c r="Q29" s="2">
        <v>3041</v>
      </c>
      <c r="R29" s="2">
        <v>17034</v>
      </c>
      <c r="S29" s="2">
        <v>810</v>
      </c>
      <c r="T29" s="2">
        <v>409</v>
      </c>
      <c r="U29" s="2">
        <v>0</v>
      </c>
      <c r="V29" s="2">
        <v>1382</v>
      </c>
      <c r="W29" s="2">
        <v>0</v>
      </c>
      <c r="X29" s="2">
        <v>1392</v>
      </c>
      <c r="Y29" s="2">
        <v>0</v>
      </c>
      <c r="Z29" s="2">
        <v>0</v>
      </c>
      <c r="AA29" s="1">
        <f t="shared" si="18"/>
        <v>3851</v>
      </c>
      <c r="AB29" s="13">
        <f t="shared" si="18"/>
        <v>20217</v>
      </c>
      <c r="AC29" s="14">
        <f t="shared" si="19"/>
        <v>24068</v>
      </c>
      <c r="AE29" s="3" t="s">
        <v>14</v>
      </c>
      <c r="AF29" s="2">
        <f t="shared" si="20"/>
        <v>11483.37389016771</v>
      </c>
      <c r="AG29" s="2">
        <f t="shared" si="15"/>
        <v>11912.22320065751</v>
      </c>
      <c r="AH29" s="2">
        <f t="shared" si="15"/>
        <v>5525</v>
      </c>
      <c r="AI29" s="2">
        <f t="shared" si="15"/>
        <v>6880</v>
      </c>
      <c r="AJ29" s="2" t="str">
        <f t="shared" si="15"/>
        <v>N.A.</v>
      </c>
      <c r="AK29" s="2">
        <f t="shared" si="15"/>
        <v>17059.334298118669</v>
      </c>
      <c r="AL29" s="2" t="str">
        <f t="shared" si="15"/>
        <v>N.A.</v>
      </c>
      <c r="AM29" s="2">
        <f t="shared" si="15"/>
        <v>7836.2068965517237</v>
      </c>
      <c r="AN29" s="2" t="str">
        <f t="shared" si="15"/>
        <v>N.A.</v>
      </c>
      <c r="AO29" s="2" t="str">
        <f t="shared" si="15"/>
        <v>N.A.</v>
      </c>
      <c r="AP29" s="15">
        <f t="shared" si="15"/>
        <v>10230.119449493641</v>
      </c>
      <c r="AQ29" s="13">
        <f t="shared" si="15"/>
        <v>11881.620913092944</v>
      </c>
      <c r="AR29" s="14">
        <f t="shared" si="15"/>
        <v>11617.372444739905</v>
      </c>
    </row>
    <row r="30" spans="1:44" ht="15" customHeight="1" thickBot="1" x14ac:dyDescent="0.3">
      <c r="A30" s="3" t="s">
        <v>15</v>
      </c>
      <c r="B30" s="2">
        <v>882360</v>
      </c>
      <c r="C30" s="2"/>
      <c r="D30" s="2"/>
      <c r="E30" s="2"/>
      <c r="F30" s="2"/>
      <c r="G30" s="2"/>
      <c r="H30" s="2">
        <v>286440</v>
      </c>
      <c r="I30" s="2"/>
      <c r="J30" s="2">
        <v>0</v>
      </c>
      <c r="K30" s="2"/>
      <c r="L30" s="1">
        <f t="shared" si="16"/>
        <v>1168800</v>
      </c>
      <c r="M30" s="13">
        <f t="shared" si="16"/>
        <v>0</v>
      </c>
      <c r="N30" s="14">
        <f t="shared" si="17"/>
        <v>1168800</v>
      </c>
      <c r="P30" s="3" t="s">
        <v>15</v>
      </c>
      <c r="Q30" s="2">
        <v>171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231</v>
      </c>
      <c r="X30" s="2">
        <v>0</v>
      </c>
      <c r="Y30" s="2">
        <v>77</v>
      </c>
      <c r="Z30" s="2">
        <v>0</v>
      </c>
      <c r="AA30" s="1">
        <f t="shared" si="18"/>
        <v>479</v>
      </c>
      <c r="AB30" s="13">
        <f t="shared" si="18"/>
        <v>0</v>
      </c>
      <c r="AC30" s="17">
        <f t="shared" si="19"/>
        <v>479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1240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2440.0835073068893</v>
      </c>
      <c r="AQ30" s="13" t="str">
        <f t="shared" si="15"/>
        <v>N.A.</v>
      </c>
      <c r="AR30" s="14">
        <f t="shared" si="15"/>
        <v>2440.0835073068893</v>
      </c>
    </row>
    <row r="31" spans="1:44" ht="15" customHeight="1" thickBot="1" x14ac:dyDescent="0.3">
      <c r="A31" s="4" t="s">
        <v>16</v>
      </c>
      <c r="B31" s="2">
        <v>38443930.000000007</v>
      </c>
      <c r="C31" s="2">
        <v>202912810.00000003</v>
      </c>
      <c r="D31" s="2">
        <v>14584950.000000002</v>
      </c>
      <c r="E31" s="2">
        <v>2813920</v>
      </c>
      <c r="F31" s="2">
        <v>2330600</v>
      </c>
      <c r="G31" s="2">
        <v>23576000</v>
      </c>
      <c r="H31" s="2">
        <v>15137132</v>
      </c>
      <c r="I31" s="2">
        <v>10908000</v>
      </c>
      <c r="J31" s="2">
        <v>0</v>
      </c>
      <c r="K31" s="2"/>
      <c r="L31" s="1">
        <f t="shared" ref="L31" si="21">B31+D31+F31+H31+J31</f>
        <v>70496612</v>
      </c>
      <c r="M31" s="13">
        <f t="shared" ref="M31" si="22">C31+E31+G31+I31+K31</f>
        <v>240210730.00000003</v>
      </c>
      <c r="N31" s="17">
        <f t="shared" ref="N31" si="23">L31+M31</f>
        <v>310707342</v>
      </c>
      <c r="P31" s="4" t="s">
        <v>16</v>
      </c>
      <c r="Q31" s="2">
        <v>3714</v>
      </c>
      <c r="R31" s="2">
        <v>17034</v>
      </c>
      <c r="S31" s="2">
        <v>1825</v>
      </c>
      <c r="T31" s="2">
        <v>409</v>
      </c>
      <c r="U31" s="2">
        <v>271</v>
      </c>
      <c r="V31" s="2">
        <v>1382</v>
      </c>
      <c r="W31" s="2">
        <v>2724</v>
      </c>
      <c r="X31" s="2">
        <v>1392</v>
      </c>
      <c r="Y31" s="2">
        <v>77</v>
      </c>
      <c r="Z31" s="2">
        <v>0</v>
      </c>
      <c r="AA31" s="1">
        <f t="shared" ref="AA31" si="24">Q31+S31+U31+W31+Y31</f>
        <v>8611</v>
      </c>
      <c r="AB31" s="13">
        <f t="shared" ref="AB31" si="25">R31+T31+V31+X31+Z31</f>
        <v>20217</v>
      </c>
      <c r="AC31" s="14">
        <f t="shared" ref="AC31" si="26">AA31+AB31</f>
        <v>28828</v>
      </c>
      <c r="AE31" s="4" t="s">
        <v>16</v>
      </c>
      <c r="AF31" s="2">
        <f t="shared" si="20"/>
        <v>10351.08508346796</v>
      </c>
      <c r="AG31" s="2">
        <f t="shared" si="15"/>
        <v>11912.22320065751</v>
      </c>
      <c r="AH31" s="2">
        <f t="shared" si="15"/>
        <v>7991.7534246575351</v>
      </c>
      <c r="AI31" s="2">
        <f t="shared" si="15"/>
        <v>6880</v>
      </c>
      <c r="AJ31" s="2">
        <f t="shared" si="15"/>
        <v>8600</v>
      </c>
      <c r="AK31" s="2">
        <f t="shared" si="15"/>
        <v>17059.334298118669</v>
      </c>
      <c r="AL31" s="2">
        <f t="shared" si="15"/>
        <v>5556.9500734214389</v>
      </c>
      <c r="AM31" s="2">
        <f t="shared" si="15"/>
        <v>7836.2068965517237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8186.8089652769713</v>
      </c>
      <c r="AQ31" s="13">
        <f t="shared" ref="AQ31" si="28">IFERROR(M31/AB31, "N.A.")</f>
        <v>11881.620913092944</v>
      </c>
      <c r="AR31" s="14">
        <f t="shared" ref="AR31" si="29">IFERROR(N31/AC31, "N.A.")</f>
        <v>10777.970792285278</v>
      </c>
    </row>
    <row r="32" spans="1:44" ht="15" customHeight="1" thickBot="1" x14ac:dyDescent="0.3">
      <c r="A32" s="5" t="s">
        <v>0</v>
      </c>
      <c r="B32" s="24">
        <f>B31+C31</f>
        <v>241356740.00000003</v>
      </c>
      <c r="C32" s="26"/>
      <c r="D32" s="24">
        <f>D31+E31</f>
        <v>17398870</v>
      </c>
      <c r="E32" s="26"/>
      <c r="F32" s="24">
        <f>F31+G31</f>
        <v>25906600</v>
      </c>
      <c r="G32" s="26"/>
      <c r="H32" s="24">
        <f>H31+I31</f>
        <v>26045132</v>
      </c>
      <c r="I32" s="26"/>
      <c r="J32" s="24">
        <f>J31+K31</f>
        <v>0</v>
      </c>
      <c r="K32" s="26"/>
      <c r="L32" s="24">
        <f>L31+M31</f>
        <v>310707342</v>
      </c>
      <c r="M32" s="25"/>
      <c r="N32" s="18">
        <f>B32+D32+F32+H32+J32</f>
        <v>310707342</v>
      </c>
      <c r="P32" s="5" t="s">
        <v>0</v>
      </c>
      <c r="Q32" s="24">
        <f>Q31+R31</f>
        <v>20748</v>
      </c>
      <c r="R32" s="26"/>
      <c r="S32" s="24">
        <f>S31+T31</f>
        <v>2234</v>
      </c>
      <c r="T32" s="26"/>
      <c r="U32" s="24">
        <f>U31+V31</f>
        <v>1653</v>
      </c>
      <c r="V32" s="26"/>
      <c r="W32" s="24">
        <f>W31+X31</f>
        <v>4116</v>
      </c>
      <c r="X32" s="26"/>
      <c r="Y32" s="24">
        <f>Y31+Z31</f>
        <v>77</v>
      </c>
      <c r="Z32" s="26"/>
      <c r="AA32" s="24">
        <f>AA31+AB31</f>
        <v>28828</v>
      </c>
      <c r="AB32" s="26"/>
      <c r="AC32" s="19">
        <f>Q32+S32+U32+W32+Y32</f>
        <v>28828</v>
      </c>
      <c r="AE32" s="5" t="s">
        <v>0</v>
      </c>
      <c r="AF32" s="27">
        <f>IFERROR(B32/Q32,"N.A.")</f>
        <v>11632.771351455563</v>
      </c>
      <c r="AG32" s="28"/>
      <c r="AH32" s="27">
        <f>IFERROR(D32/S32,"N.A.")</f>
        <v>7788.2139659803042</v>
      </c>
      <c r="AI32" s="28"/>
      <c r="AJ32" s="27">
        <f>IFERROR(F32/U32,"N.A.")</f>
        <v>15672.474289171203</v>
      </c>
      <c r="AK32" s="28"/>
      <c r="AL32" s="27">
        <f>IFERROR(H32/W32,"N.A.")</f>
        <v>6327.7774538386784</v>
      </c>
      <c r="AM32" s="28"/>
      <c r="AN32" s="27">
        <f>IFERROR(J32/Y32,"N.A.")</f>
        <v>0</v>
      </c>
      <c r="AO32" s="28"/>
      <c r="AP32" s="27">
        <f>IFERROR(L32/AA32,"N.A.")</f>
        <v>10777.970792285278</v>
      </c>
      <c r="AQ32" s="28"/>
      <c r="AR32" s="16">
        <f>IFERROR(N32/AC32, "N.A.")</f>
        <v>10777.970792285278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4047370</v>
      </c>
      <c r="C39" s="2"/>
      <c r="D39" s="2"/>
      <c r="E39" s="2"/>
      <c r="F39" s="2"/>
      <c r="G39" s="2"/>
      <c r="H39" s="2">
        <v>9470740</v>
      </c>
      <c r="I39" s="2"/>
      <c r="J39" s="2">
        <v>0</v>
      </c>
      <c r="K39" s="2"/>
      <c r="L39" s="1">
        <f>B39+D39+F39+H39+J39</f>
        <v>13518110</v>
      </c>
      <c r="M39" s="13">
        <f>C39+E39+G39+I39+K39</f>
        <v>0</v>
      </c>
      <c r="N39" s="14">
        <f>L39+M39</f>
        <v>13518110</v>
      </c>
      <c r="P39" s="3" t="s">
        <v>12</v>
      </c>
      <c r="Q39" s="2">
        <v>1088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2325</v>
      </c>
      <c r="X39" s="2">
        <v>0</v>
      </c>
      <c r="Y39" s="2">
        <v>154</v>
      </c>
      <c r="Z39" s="2">
        <v>0</v>
      </c>
      <c r="AA39" s="1">
        <f>Q39+S39+U39+W39+Y39</f>
        <v>3567</v>
      </c>
      <c r="AB39" s="13">
        <f>R39+T39+V39+X39+Z39</f>
        <v>0</v>
      </c>
      <c r="AC39" s="14">
        <f>AA39+AB39</f>
        <v>3567</v>
      </c>
      <c r="AE39" s="3" t="s">
        <v>12</v>
      </c>
      <c r="AF39" s="2">
        <f>IFERROR(B39/Q39, "N.A.")</f>
        <v>3720.0091911764707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4073.436559139785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3789.7701149425288</v>
      </c>
      <c r="AQ39" s="13" t="str">
        <f t="shared" si="30"/>
        <v>N.A.</v>
      </c>
      <c r="AR39" s="14">
        <f t="shared" si="30"/>
        <v>3789.7701149425288</v>
      </c>
    </row>
    <row r="40" spans="1:44" ht="15" customHeight="1" thickBot="1" x14ac:dyDescent="0.3">
      <c r="A40" s="3" t="s">
        <v>13</v>
      </c>
      <c r="B40" s="2">
        <v>4914149.9999999991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4914149.9999999991</v>
      </c>
      <c r="M40" s="13">
        <f t="shared" si="31"/>
        <v>0</v>
      </c>
      <c r="N40" s="14">
        <f t="shared" ref="N40:N42" si="32">L40+M40</f>
        <v>4914149.9999999991</v>
      </c>
      <c r="P40" s="3" t="s">
        <v>13</v>
      </c>
      <c r="Q40" s="2">
        <v>1226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1226</v>
      </c>
      <c r="AB40" s="13">
        <f t="shared" si="33"/>
        <v>0</v>
      </c>
      <c r="AC40" s="14">
        <f t="shared" ref="AC40:AC42" si="34">AA40+AB40</f>
        <v>1226</v>
      </c>
      <c r="AE40" s="3" t="s">
        <v>13</v>
      </c>
      <c r="AF40" s="2">
        <f t="shared" ref="AF40:AF43" si="35">IFERROR(B40/Q40, "N.A.")</f>
        <v>4008.2789559543221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4008.2789559543221</v>
      </c>
      <c r="AQ40" s="13" t="str">
        <f t="shared" si="30"/>
        <v>N.A.</v>
      </c>
      <c r="AR40" s="14">
        <f t="shared" si="30"/>
        <v>4008.2789559543221</v>
      </c>
    </row>
    <row r="41" spans="1:44" ht="15" customHeight="1" thickBot="1" x14ac:dyDescent="0.3">
      <c r="A41" s="3" t="s">
        <v>14</v>
      </c>
      <c r="B41" s="2">
        <v>9402990</v>
      </c>
      <c r="C41" s="2">
        <v>51088549.999999993</v>
      </c>
      <c r="D41" s="2">
        <v>885800</v>
      </c>
      <c r="E41" s="2"/>
      <c r="F41" s="2"/>
      <c r="G41" s="2">
        <v>10062000</v>
      </c>
      <c r="H41" s="2"/>
      <c r="I41" s="2">
        <v>2554400</v>
      </c>
      <c r="J41" s="2">
        <v>0</v>
      </c>
      <c r="K41" s="2"/>
      <c r="L41" s="1">
        <f t="shared" si="31"/>
        <v>10288790</v>
      </c>
      <c r="M41" s="13">
        <f t="shared" si="31"/>
        <v>63704949.999999993</v>
      </c>
      <c r="N41" s="14">
        <f t="shared" si="32"/>
        <v>73993740</v>
      </c>
      <c r="P41" s="3" t="s">
        <v>14</v>
      </c>
      <c r="Q41" s="2">
        <v>1093</v>
      </c>
      <c r="R41" s="2">
        <v>6138</v>
      </c>
      <c r="S41" s="2">
        <v>206</v>
      </c>
      <c r="T41" s="2">
        <v>0</v>
      </c>
      <c r="U41" s="2">
        <v>0</v>
      </c>
      <c r="V41" s="2">
        <v>234</v>
      </c>
      <c r="W41" s="2">
        <v>0</v>
      </c>
      <c r="X41" s="2">
        <v>103</v>
      </c>
      <c r="Y41" s="2">
        <v>1206</v>
      </c>
      <c r="Z41" s="2">
        <v>0</v>
      </c>
      <c r="AA41" s="1">
        <f t="shared" si="33"/>
        <v>2505</v>
      </c>
      <c r="AB41" s="13">
        <f t="shared" si="33"/>
        <v>6475</v>
      </c>
      <c r="AC41" s="14">
        <f t="shared" si="34"/>
        <v>8980</v>
      </c>
      <c r="AE41" s="3" t="s">
        <v>14</v>
      </c>
      <c r="AF41" s="2">
        <f t="shared" si="35"/>
        <v>8602.9185727355907</v>
      </c>
      <c r="AG41" s="2">
        <f t="shared" si="30"/>
        <v>8323.3219289670888</v>
      </c>
      <c r="AH41" s="2">
        <f t="shared" si="30"/>
        <v>4300</v>
      </c>
      <c r="AI41" s="2" t="str">
        <f t="shared" si="30"/>
        <v>N.A.</v>
      </c>
      <c r="AJ41" s="2" t="str">
        <f t="shared" si="30"/>
        <v>N.A.</v>
      </c>
      <c r="AK41" s="2">
        <f t="shared" si="30"/>
        <v>43000</v>
      </c>
      <c r="AL41" s="2" t="str">
        <f t="shared" si="30"/>
        <v>N.A.</v>
      </c>
      <c r="AM41" s="2">
        <f t="shared" si="30"/>
        <v>24800</v>
      </c>
      <c r="AN41" s="2">
        <f t="shared" si="30"/>
        <v>0</v>
      </c>
      <c r="AO41" s="2" t="str">
        <f t="shared" si="30"/>
        <v>N.A.</v>
      </c>
      <c r="AP41" s="15">
        <f t="shared" si="30"/>
        <v>4107.3013972055887</v>
      </c>
      <c r="AQ41" s="13">
        <f t="shared" si="30"/>
        <v>9838.6023166023151</v>
      </c>
      <c r="AR41" s="14">
        <f t="shared" si="30"/>
        <v>8239.8374164810684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18364510.000000004</v>
      </c>
      <c r="C43" s="2">
        <v>51088549.999999993</v>
      </c>
      <c r="D43" s="2">
        <v>885800</v>
      </c>
      <c r="E43" s="2"/>
      <c r="F43" s="2"/>
      <c r="G43" s="2">
        <v>10062000</v>
      </c>
      <c r="H43" s="2">
        <v>9470740</v>
      </c>
      <c r="I43" s="2">
        <v>2554400</v>
      </c>
      <c r="J43" s="2">
        <v>0</v>
      </c>
      <c r="K43" s="2"/>
      <c r="L43" s="1">
        <f t="shared" ref="L43" si="36">B43+D43+F43+H43+J43</f>
        <v>28721050.000000004</v>
      </c>
      <c r="M43" s="13">
        <f t="shared" ref="M43" si="37">C43+E43+G43+I43+K43</f>
        <v>63704949.999999993</v>
      </c>
      <c r="N43" s="17">
        <f t="shared" ref="N43" si="38">L43+M43</f>
        <v>92426000</v>
      </c>
      <c r="P43" s="4" t="s">
        <v>16</v>
      </c>
      <c r="Q43" s="2">
        <v>3407</v>
      </c>
      <c r="R43" s="2">
        <v>6138</v>
      </c>
      <c r="S43" s="2">
        <v>206</v>
      </c>
      <c r="T43" s="2">
        <v>0</v>
      </c>
      <c r="U43" s="2">
        <v>0</v>
      </c>
      <c r="V43" s="2">
        <v>234</v>
      </c>
      <c r="W43" s="2">
        <v>2325</v>
      </c>
      <c r="X43" s="2">
        <v>103</v>
      </c>
      <c r="Y43" s="2">
        <v>1360</v>
      </c>
      <c r="Z43" s="2">
        <v>0</v>
      </c>
      <c r="AA43" s="1">
        <f t="shared" ref="AA43" si="39">Q43+S43+U43+W43+Y43</f>
        <v>7298</v>
      </c>
      <c r="AB43" s="13">
        <f t="shared" ref="AB43" si="40">R43+T43+V43+X43+Z43</f>
        <v>6475</v>
      </c>
      <c r="AC43" s="17">
        <f t="shared" ref="AC43" si="41">AA43+AB43</f>
        <v>13773</v>
      </c>
      <c r="AE43" s="4" t="s">
        <v>16</v>
      </c>
      <c r="AF43" s="2">
        <f t="shared" si="35"/>
        <v>5390.2289404167905</v>
      </c>
      <c r="AG43" s="2">
        <f t="shared" si="30"/>
        <v>8323.3219289670888</v>
      </c>
      <c r="AH43" s="2">
        <f t="shared" si="30"/>
        <v>4300</v>
      </c>
      <c r="AI43" s="2" t="str">
        <f t="shared" si="30"/>
        <v>N.A.</v>
      </c>
      <c r="AJ43" s="2" t="str">
        <f t="shared" si="30"/>
        <v>N.A.</v>
      </c>
      <c r="AK43" s="2">
        <f t="shared" si="30"/>
        <v>43000</v>
      </c>
      <c r="AL43" s="2">
        <f t="shared" si="30"/>
        <v>4073.436559139785</v>
      </c>
      <c r="AM43" s="2">
        <f t="shared" si="30"/>
        <v>24800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3935.4686215401484</v>
      </c>
      <c r="AQ43" s="13">
        <f t="shared" ref="AQ43" si="43">IFERROR(M43/AB43, "N.A.")</f>
        <v>9838.6023166023151</v>
      </c>
      <c r="AR43" s="14">
        <f t="shared" ref="AR43" si="44">IFERROR(N43/AC43, "N.A.")</f>
        <v>6710.6657953967906</v>
      </c>
    </row>
    <row r="44" spans="1:44" ht="15" customHeight="1" thickBot="1" x14ac:dyDescent="0.3">
      <c r="A44" s="5" t="s">
        <v>0</v>
      </c>
      <c r="B44" s="24">
        <f>B43+C43</f>
        <v>69453060</v>
      </c>
      <c r="C44" s="26"/>
      <c r="D44" s="24">
        <f>D43+E43</f>
        <v>885800</v>
      </c>
      <c r="E44" s="26"/>
      <c r="F44" s="24">
        <f>F43+G43</f>
        <v>10062000</v>
      </c>
      <c r="G44" s="26"/>
      <c r="H44" s="24">
        <f>H43+I43</f>
        <v>12025140</v>
      </c>
      <c r="I44" s="26"/>
      <c r="J44" s="24">
        <f>J43+K43</f>
        <v>0</v>
      </c>
      <c r="K44" s="26"/>
      <c r="L44" s="24">
        <f>L43+M43</f>
        <v>92426000</v>
      </c>
      <c r="M44" s="25"/>
      <c r="N44" s="18">
        <f>B44+D44+F44+H44+J44</f>
        <v>92426000</v>
      </c>
      <c r="P44" s="5" t="s">
        <v>0</v>
      </c>
      <c r="Q44" s="24">
        <f>Q43+R43</f>
        <v>9545</v>
      </c>
      <c r="R44" s="26"/>
      <c r="S44" s="24">
        <f>S43+T43</f>
        <v>206</v>
      </c>
      <c r="T44" s="26"/>
      <c r="U44" s="24">
        <f>U43+V43</f>
        <v>234</v>
      </c>
      <c r="V44" s="26"/>
      <c r="W44" s="24">
        <f>W43+X43</f>
        <v>2428</v>
      </c>
      <c r="X44" s="26"/>
      <c r="Y44" s="24">
        <f>Y43+Z43</f>
        <v>1360</v>
      </c>
      <c r="Z44" s="26"/>
      <c r="AA44" s="24">
        <f>AA43+AB43</f>
        <v>13773</v>
      </c>
      <c r="AB44" s="25"/>
      <c r="AC44" s="18">
        <f>Q44+S44+U44+W44+Y44</f>
        <v>13773</v>
      </c>
      <c r="AE44" s="5" t="s">
        <v>0</v>
      </c>
      <c r="AF44" s="27">
        <f>IFERROR(B44/Q44,"N.A.")</f>
        <v>7276.3813514929279</v>
      </c>
      <c r="AG44" s="28"/>
      <c r="AH44" s="27">
        <f>IFERROR(D44/S44,"N.A.")</f>
        <v>4300</v>
      </c>
      <c r="AI44" s="28"/>
      <c r="AJ44" s="27">
        <f>IFERROR(F44/U44,"N.A.")</f>
        <v>43000</v>
      </c>
      <c r="AK44" s="28"/>
      <c r="AL44" s="27">
        <f>IFERROR(H44/W44,"N.A.")</f>
        <v>4952.6935749588138</v>
      </c>
      <c r="AM44" s="28"/>
      <c r="AN44" s="27">
        <f>IFERROR(J44/Y44,"N.A.")</f>
        <v>0</v>
      </c>
      <c r="AO44" s="28"/>
      <c r="AP44" s="27">
        <f>IFERROR(L44/AA44,"N.A.")</f>
        <v>6710.6657953967906</v>
      </c>
      <c r="AQ44" s="28"/>
      <c r="AR44" s="16">
        <f>IFERROR(N44/AC44, "N.A.")</f>
        <v>6710.6657953967906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2013 T1</dc:title>
  <dc:subject>Matriz Hussmanns Quintana Roo, 2013-T1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2025-12-16T14:34:15Z</dcterms:modified>
  <cp:category>Subsistema de Información Demográfica y Social</cp:category>
  <cp:contentStatus>EACC</cp:contentStatus>
</cp:coreProperties>
</file>